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threadedComments/threadedComment5.xml" ContentType="application/vnd.ms-excel.threadedcomment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threadedComments/threadedComment6.xml" ContentType="application/vnd.ms-excel.threadedcomments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threadedComments/threadedComment7.xml" ContentType="application/vnd.ms-excel.threadedcomment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threadedComments/threadedComment8.xml" ContentType="application/vnd.ms-excel.threadedcomments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14.xml" ContentType="application/vnd.openxmlformats-officedocument.drawing+xml"/>
  <Override PartName="/xl/comments12.xml" ContentType="application/vnd.openxmlformats-officedocument.spreadsheetml.comments+xml"/>
  <Override PartName="/xl/threadedComments/threadedComment9.xml" ContentType="application/vnd.ms-excel.threadedcomments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5.xml" ContentType="application/vnd.openxmlformats-officedocument.drawing+xml"/>
  <Override PartName="/xl/comments13.xml" ContentType="application/vnd.openxmlformats-officedocument.spreadsheetml.comments+xml"/>
  <Override PartName="/xl/threadedComments/threadedComment10.xml" ContentType="application/vnd.ms-excel.threadedcomments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6.xml" ContentType="application/vnd.openxmlformats-officedocument.drawing+xml"/>
  <Override PartName="/xl/comments14.xml" ContentType="application/vnd.openxmlformats-officedocument.spreadsheetml.comments+xml"/>
  <Override PartName="/xl/threadedComments/threadedComment11.xml" ContentType="application/vnd.ms-excel.threadedcomments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17.xml" ContentType="application/vnd.openxmlformats-officedocument.drawing+xml"/>
  <Override PartName="/xl/comments15.xml" ContentType="application/vnd.openxmlformats-officedocument.spreadsheetml.comments+xml"/>
  <Override PartName="/xl/threadedComments/threadedComment12.xml" ContentType="application/vnd.ms-excel.threadedcomments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18.xml" ContentType="application/vnd.openxmlformats-officedocument.drawing+xml"/>
  <Override PartName="/xl/comments16.xml" ContentType="application/vnd.openxmlformats-officedocument.spreadsheetml.comments+xml"/>
  <Override PartName="/xl/threadedComments/threadedComment13.xml" ContentType="application/vnd.ms-excel.threadedcomments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19.xml" ContentType="application/vnd.openxmlformats-officedocument.drawing+xml"/>
  <Override PartName="/xl/comments17.xml" ContentType="application/vnd.openxmlformats-officedocument.spreadsheetml.comments+xml"/>
  <Override PartName="/xl/threadedComments/threadedComment14.xml" ContentType="application/vnd.ms-excel.threadedcomments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anthesisllc.sharepoint.com/sites/clients2/Lnsstyrelsen i Vrmlands ln/P-1016017 Planeringsunderlag Kommunal energiplanering/Delivered/Prel/"/>
    </mc:Choice>
  </mc:AlternateContent>
  <xr:revisionPtr revIDLastSave="381" documentId="8_{B4166539-F650-454D-83FC-0BD6447C282B}" xr6:coauthVersionLast="47" xr6:coauthVersionMax="47" xr10:uidLastSave="{F3D6392B-4F42-48B3-A29A-5614C5D3B457}"/>
  <bookViews>
    <workbookView xWindow="-110" yWindow="-110" windowWidth="19420" windowHeight="10420" tabRatio="912" activeTab="1" xr2:uid="{00000000-000D-0000-FFFF-FFFF00000000}"/>
  </bookViews>
  <sheets>
    <sheet name="Info om det här dokumentet" sheetId="17" r:id="rId1"/>
    <sheet name="Så här gör du" sheetId="23" r:id="rId2"/>
    <sheet name="Värmland" sheetId="22" r:id="rId3"/>
    <sheet name="Arvika" sheetId="10" r:id="rId4"/>
    <sheet name="Eda" sheetId="5" r:id="rId5"/>
    <sheet name="Filipstad" sheetId="7" r:id="rId6"/>
    <sheet name="Forshaga" sheetId="12" r:id="rId7"/>
    <sheet name="Grums" sheetId="3" r:id="rId8"/>
    <sheet name="Hagfors" sheetId="14" r:id="rId9"/>
    <sheet name="Hammarö" sheetId="9" r:id="rId10"/>
    <sheet name="Kil" sheetId="2" r:id="rId11"/>
    <sheet name="Karlstad" sheetId="13" r:id="rId12"/>
    <sheet name="Kristinehamn" sheetId="6" r:id="rId13"/>
    <sheet name="Munkfors" sheetId="15" r:id="rId14"/>
    <sheet name="Storfors" sheetId="8" r:id="rId15"/>
    <sheet name="Sunne" sheetId="4" r:id="rId16"/>
    <sheet name="Säffle" sheetId="21" r:id="rId17"/>
    <sheet name="Torsby" sheetId="16" r:id="rId18"/>
    <sheet name="Årjäng" sheetId="11" r:id="rId19"/>
  </sheets>
  <definedNames>
    <definedName name="_xlnm.Print_Area" localSheetId="6">Forshaga!$A$1:$R$106</definedName>
    <definedName name="_xlnm.Print_Area" localSheetId="1">'Så här gör du'!$A$1:$A$53</definedName>
    <definedName name="_xlnm.Print_Area" localSheetId="18">Årjäng!$A$1:$AO$112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6" l="1"/>
  <c r="H67" i="6"/>
  <c r="O55" i="22"/>
  <c r="H67" i="14"/>
  <c r="H67" i="12"/>
  <c r="H70" i="7"/>
  <c r="H68" i="5"/>
  <c r="M39" i="5"/>
  <c r="E66" i="13"/>
  <c r="E60" i="8"/>
  <c r="E61" i="21"/>
  <c r="E62" i="21"/>
  <c r="E63" i="21"/>
  <c r="E64" i="21"/>
  <c r="E60" i="21"/>
  <c r="E61" i="16"/>
  <c r="E62" i="16"/>
  <c r="E63" i="16"/>
  <c r="E64" i="16"/>
  <c r="E60" i="16"/>
  <c r="E61" i="14"/>
  <c r="E61" i="5"/>
  <c r="E63" i="7"/>
  <c r="E64" i="7"/>
  <c r="E65" i="7"/>
  <c r="E66" i="7"/>
  <c r="E62" i="7"/>
  <c r="V36" i="22"/>
  <c r="R82" i="22" s="1"/>
  <c r="R81" i="22"/>
  <c r="P11" i="22"/>
  <c r="F81" i="22"/>
  <c r="U60" i="22"/>
  <c r="U55" i="22"/>
  <c r="D11" i="22"/>
  <c r="E11" i="22"/>
  <c r="F11" i="22"/>
  <c r="G11" i="22"/>
  <c r="H11" i="22"/>
  <c r="C11" i="22"/>
  <c r="I6" i="22"/>
  <c r="I11" i="22" s="1"/>
  <c r="O56" i="22"/>
  <c r="O57" i="22"/>
  <c r="O58" i="22"/>
  <c r="O59" i="22"/>
  <c r="B56" i="22"/>
  <c r="B57" i="22"/>
  <c r="B58" i="22"/>
  <c r="B59" i="22"/>
  <c r="B55" i="22"/>
  <c r="R36" i="22"/>
  <c r="AP29" i="22"/>
  <c r="AK56" i="22" s="1"/>
  <c r="AP30" i="22"/>
  <c r="AK57" i="22" s="1"/>
  <c r="AP31" i="22"/>
  <c r="AK58" i="22" s="1"/>
  <c r="AP32" i="22"/>
  <c r="AK59" i="22" s="1"/>
  <c r="AP33" i="22"/>
  <c r="AP34" i="22"/>
  <c r="AP35" i="22"/>
  <c r="AP28" i="22"/>
  <c r="AO17" i="22"/>
  <c r="AO18" i="22"/>
  <c r="AO19" i="22"/>
  <c r="AO20" i="22"/>
  <c r="AO21" i="22"/>
  <c r="AO16" i="22"/>
  <c r="AO7" i="22"/>
  <c r="AO8" i="22"/>
  <c r="AO9" i="22"/>
  <c r="AO6" i="22"/>
  <c r="Q11" i="22"/>
  <c r="R11" i="22"/>
  <c r="S11" i="22"/>
  <c r="T11" i="22"/>
  <c r="U11" i="22"/>
  <c r="V7" i="22"/>
  <c r="V8" i="22"/>
  <c r="V9" i="22"/>
  <c r="V10" i="22"/>
  <c r="V6" i="22"/>
  <c r="AN38" i="22"/>
  <c r="AK55" i="22"/>
  <c r="AH36" i="22"/>
  <c r="AN55" i="22" s="1"/>
  <c r="AI36" i="22"/>
  <c r="AN56" i="22" s="1"/>
  <c r="AJ36" i="22"/>
  <c r="AN57" i="22" s="1"/>
  <c r="AK36" i="22"/>
  <c r="AN58" i="22" s="1"/>
  <c r="AL36" i="22"/>
  <c r="AN59" i="22" s="1"/>
  <c r="AM36" i="22"/>
  <c r="AN60" i="22" s="1"/>
  <c r="AO36" i="22"/>
  <c r="AI22" i="22"/>
  <c r="AJ22" i="22"/>
  <c r="AK22" i="22"/>
  <c r="AL22" i="22"/>
  <c r="AM22" i="22"/>
  <c r="AN22" i="22"/>
  <c r="AH22" i="22"/>
  <c r="AI10" i="22"/>
  <c r="AJ10" i="22"/>
  <c r="AK10" i="22"/>
  <c r="AL10" i="22"/>
  <c r="AH10" i="22"/>
  <c r="AO38" i="22"/>
  <c r="AM38" i="22"/>
  <c r="AL38" i="22"/>
  <c r="AK38" i="22"/>
  <c r="AJ38" i="22"/>
  <c r="AI38" i="22"/>
  <c r="AH38" i="22"/>
  <c r="U61" i="22"/>
  <c r="R59" i="22"/>
  <c r="R58" i="22"/>
  <c r="U57" i="22"/>
  <c r="R57" i="22"/>
  <c r="U56" i="22"/>
  <c r="R56" i="22"/>
  <c r="R55" i="22"/>
  <c r="W38" i="22"/>
  <c r="R60" i="22" s="1"/>
  <c r="V38" i="22"/>
  <c r="U38" i="22"/>
  <c r="T38" i="22"/>
  <c r="S38" i="22"/>
  <c r="R38" i="22"/>
  <c r="Q38" i="22"/>
  <c r="P38" i="22"/>
  <c r="O38" i="22"/>
  <c r="U59" i="22"/>
  <c r="F89" i="13"/>
  <c r="F88" i="13"/>
  <c r="H68" i="13"/>
  <c r="H67" i="13"/>
  <c r="H65" i="13"/>
  <c r="H64" i="13"/>
  <c r="H63" i="13"/>
  <c r="H61" i="13"/>
  <c r="E62" i="13"/>
  <c r="E63" i="13"/>
  <c r="E64" i="13"/>
  <c r="E65" i="13"/>
  <c r="E61" i="13"/>
  <c r="J38" i="22"/>
  <c r="I38" i="22"/>
  <c r="H38" i="22"/>
  <c r="G38" i="22"/>
  <c r="F38" i="22"/>
  <c r="E38" i="22"/>
  <c r="D38" i="22"/>
  <c r="C38" i="22"/>
  <c r="B38" i="22"/>
  <c r="U62" i="22" l="1"/>
  <c r="V11" i="22"/>
  <c r="AP38" i="22"/>
  <c r="AK60" i="22" s="1"/>
  <c r="AO22" i="22"/>
  <c r="AM10" i="22"/>
  <c r="AO10" i="22"/>
  <c r="AN10" i="22"/>
  <c r="AN36" i="22"/>
  <c r="AN61" i="22" s="1"/>
  <c r="AP36" i="22"/>
  <c r="AN62" i="22"/>
  <c r="U58" i="22"/>
  <c r="F82" i="22" l="1"/>
  <c r="F36" i="22"/>
  <c r="G36" i="22"/>
  <c r="H60" i="22" s="1"/>
  <c r="E36" i="22"/>
  <c r="H62" i="22"/>
  <c r="H61" i="22"/>
  <c r="H57" i="22"/>
  <c r="H56" i="22"/>
  <c r="H55" i="22"/>
  <c r="E60" i="22"/>
  <c r="E59" i="22"/>
  <c r="E58" i="22"/>
  <c r="E57" i="22"/>
  <c r="E56" i="22"/>
  <c r="E55" i="22"/>
  <c r="H66" i="6"/>
  <c r="H65" i="6"/>
  <c r="H64" i="6"/>
  <c r="H63" i="6"/>
  <c r="H62" i="6"/>
  <c r="H61" i="6"/>
  <c r="H67" i="8"/>
  <c r="H66" i="8"/>
  <c r="H65" i="8"/>
  <c r="H64" i="8"/>
  <c r="H63" i="8"/>
  <c r="H62" i="8"/>
  <c r="H61" i="8"/>
  <c r="H60" i="8"/>
  <c r="H70" i="15"/>
  <c r="H69" i="15"/>
  <c r="H68" i="15"/>
  <c r="H67" i="15"/>
  <c r="H66" i="15"/>
  <c r="H65" i="15"/>
  <c r="H63" i="15"/>
  <c r="H69" i="11"/>
  <c r="H68" i="11"/>
  <c r="H67" i="11"/>
  <c r="H66" i="11"/>
  <c r="H65" i="11"/>
  <c r="H64" i="11"/>
  <c r="H63" i="11"/>
  <c r="H62" i="11"/>
  <c r="H68" i="2"/>
  <c r="H67" i="2"/>
  <c r="H66" i="2"/>
  <c r="H65" i="2"/>
  <c r="H64" i="2"/>
  <c r="H63" i="2"/>
  <c r="H62" i="2"/>
  <c r="H61" i="2"/>
  <c r="H68" i="9"/>
  <c r="H67" i="9"/>
  <c r="H66" i="9"/>
  <c r="H65" i="9"/>
  <c r="H64" i="9"/>
  <c r="H63" i="9"/>
  <c r="H61" i="9"/>
  <c r="E92" i="3"/>
  <c r="E91" i="3"/>
  <c r="H68" i="12"/>
  <c r="H65" i="12"/>
  <c r="H64" i="12"/>
  <c r="H63" i="12"/>
  <c r="H61" i="12"/>
  <c r="H71" i="7"/>
  <c r="H66" i="7"/>
  <c r="H65" i="7"/>
  <c r="H64" i="7"/>
  <c r="H62" i="7"/>
  <c r="H68" i="3"/>
  <c r="H67" i="3"/>
  <c r="H66" i="3"/>
  <c r="H65" i="3"/>
  <c r="H64" i="3"/>
  <c r="H63" i="3"/>
  <c r="H62" i="3"/>
  <c r="H61" i="3"/>
  <c r="H68" i="14"/>
  <c r="H66" i="14"/>
  <c r="H65" i="14"/>
  <c r="H64" i="14"/>
  <c r="H63" i="14"/>
  <c r="H62" i="14"/>
  <c r="H61" i="14"/>
  <c r="H70" i="4"/>
  <c r="H69" i="4"/>
  <c r="H68" i="4"/>
  <c r="H67" i="4"/>
  <c r="H66" i="4"/>
  <c r="H65" i="4"/>
  <c r="H64" i="4"/>
  <c r="H63" i="4"/>
  <c r="H59" i="22" l="1"/>
  <c r="H58" i="22"/>
  <c r="H66" i="5"/>
  <c r="H67" i="5"/>
  <c r="H65" i="5"/>
  <c r="H64" i="5"/>
  <c r="H63" i="5"/>
  <c r="H62" i="5"/>
  <c r="H61" i="5"/>
  <c r="E66" i="5"/>
  <c r="E65" i="5"/>
  <c r="E64" i="5"/>
  <c r="E63" i="5"/>
  <c r="E62" i="5"/>
  <c r="F86" i="21"/>
  <c r="H60" i="21"/>
  <c r="E65" i="21"/>
  <c r="H67" i="21"/>
  <c r="H66" i="21"/>
  <c r="H65" i="21"/>
  <c r="H64" i="21"/>
  <c r="H63" i="21"/>
  <c r="H62" i="21"/>
  <c r="H61" i="21"/>
  <c r="I39" i="21"/>
  <c r="H39" i="21"/>
  <c r="G39" i="21"/>
  <c r="F39" i="21"/>
  <c r="E39" i="21"/>
  <c r="D39" i="21"/>
  <c r="C39" i="21"/>
  <c r="J39" i="21" s="1"/>
  <c r="J38" i="21"/>
  <c r="I37" i="21"/>
  <c r="D37" i="21"/>
  <c r="J37" i="21" s="1"/>
  <c r="J36" i="21"/>
  <c r="J35" i="21"/>
  <c r="J34" i="21"/>
  <c r="J33" i="21"/>
  <c r="J32" i="21"/>
  <c r="J31" i="21"/>
  <c r="J30" i="21"/>
  <c r="J29" i="21"/>
  <c r="J30" i="2"/>
  <c r="J31" i="2"/>
  <c r="J32" i="2"/>
  <c r="J33" i="2"/>
  <c r="J34" i="2"/>
  <c r="J35" i="2"/>
  <c r="J36" i="2"/>
  <c r="J29" i="2"/>
  <c r="J30" i="8"/>
  <c r="J31" i="8"/>
  <c r="J32" i="8"/>
  <c r="J33" i="8"/>
  <c r="J34" i="8"/>
  <c r="J29" i="8"/>
  <c r="J39" i="15"/>
  <c r="I37" i="15"/>
  <c r="J30" i="15"/>
  <c r="J31" i="15"/>
  <c r="J32" i="15"/>
  <c r="J33" i="15"/>
  <c r="J34" i="15"/>
  <c r="J35" i="15"/>
  <c r="J36" i="15"/>
  <c r="J29" i="15"/>
  <c r="H68" i="10" l="1"/>
  <c r="H67" i="10"/>
  <c r="H65" i="10"/>
  <c r="H64" i="10"/>
  <c r="H63" i="10"/>
  <c r="H62" i="10"/>
  <c r="H66" i="10"/>
  <c r="H61" i="10"/>
  <c r="J37" i="9"/>
  <c r="J30" i="9"/>
  <c r="B67" i="15" l="1"/>
  <c r="C39" i="4"/>
  <c r="J39" i="4"/>
  <c r="B23" i="13"/>
  <c r="H37" i="13"/>
  <c r="J37" i="13" s="1"/>
  <c r="J39" i="7"/>
  <c r="F37" i="3"/>
  <c r="H67" i="16"/>
  <c r="H66" i="16"/>
  <c r="H65" i="16"/>
  <c r="H64" i="16"/>
  <c r="H63" i="16"/>
  <c r="H62" i="16"/>
  <c r="H61" i="16"/>
  <c r="H60" i="16"/>
  <c r="F89" i="15"/>
  <c r="F87" i="21"/>
  <c r="F89" i="6"/>
  <c r="F90" i="15"/>
  <c r="F86" i="8"/>
  <c r="B61" i="16"/>
  <c r="B62" i="16"/>
  <c r="B63" i="16"/>
  <c r="B64" i="16"/>
  <c r="B60" i="16"/>
  <c r="E62" i="6"/>
  <c r="E63" i="6"/>
  <c r="E64" i="6"/>
  <c r="E65" i="6"/>
  <c r="E61" i="6"/>
  <c r="B61" i="8"/>
  <c r="B62" i="8"/>
  <c r="B63" i="8"/>
  <c r="B64" i="8"/>
  <c r="B60" i="8"/>
  <c r="B84" i="2"/>
  <c r="B11" i="5"/>
  <c r="H37" i="5"/>
  <c r="U29" i="10"/>
  <c r="J33" i="13"/>
  <c r="J34" i="13"/>
  <c r="J35" i="13"/>
  <c r="J36" i="13"/>
  <c r="J32" i="13"/>
  <c r="J31" i="13"/>
  <c r="J30" i="13"/>
  <c r="J29" i="13"/>
  <c r="F88" i="6"/>
  <c r="B66" i="15" l="1"/>
  <c r="B65" i="15"/>
  <c r="B64" i="15"/>
  <c r="B63" i="15"/>
  <c r="H64" i="15"/>
  <c r="E67" i="15"/>
  <c r="E66" i="15"/>
  <c r="E65" i="15"/>
  <c r="E63" i="15"/>
  <c r="E64" i="8"/>
  <c r="E63" i="8"/>
  <c r="E62" i="8"/>
  <c r="E61" i="8"/>
  <c r="E68" i="4"/>
  <c r="E67" i="4"/>
  <c r="E66" i="4"/>
  <c r="E65" i="4"/>
  <c r="E64" i="4"/>
  <c r="E63" i="4"/>
  <c r="E63" i="9"/>
  <c r="E64" i="9"/>
  <c r="E65" i="9"/>
  <c r="E61" i="9"/>
  <c r="G92" i="14"/>
  <c r="G91" i="14"/>
  <c r="E62" i="12"/>
  <c r="E63" i="12"/>
  <c r="E64" i="12"/>
  <c r="E65" i="12"/>
  <c r="E61" i="12"/>
  <c r="E61" i="3"/>
  <c r="E62" i="14"/>
  <c r="E63" i="14"/>
  <c r="E64" i="14"/>
  <c r="E65" i="14"/>
  <c r="E66" i="14"/>
  <c r="F88" i="5"/>
  <c r="F87" i="5"/>
  <c r="B65" i="5"/>
  <c r="B64" i="5"/>
  <c r="B63" i="5"/>
  <c r="B62" i="5"/>
  <c r="B61" i="5"/>
  <c r="B61" i="6"/>
  <c r="B65" i="6"/>
  <c r="B64" i="6"/>
  <c r="B63" i="6"/>
  <c r="B62" i="6"/>
  <c r="B65" i="2"/>
  <c r="B64" i="2"/>
  <c r="B63" i="2"/>
  <c r="B62" i="2"/>
  <c r="B61" i="2"/>
  <c r="H66" i="13"/>
  <c r="B65" i="13"/>
  <c r="B64" i="13"/>
  <c r="B63" i="13"/>
  <c r="H62" i="13"/>
  <c r="B62" i="13"/>
  <c r="B61" i="13"/>
  <c r="AR67" i="2"/>
  <c r="AR66" i="2"/>
  <c r="AR65" i="2"/>
  <c r="AO65" i="2"/>
  <c r="AR64" i="2"/>
  <c r="AO64" i="2"/>
  <c r="AL64" i="2"/>
  <c r="AR63" i="2"/>
  <c r="AO63" i="2"/>
  <c r="AL63" i="2"/>
  <c r="AR62" i="2"/>
  <c r="AO62" i="2"/>
  <c r="AL62" i="2"/>
  <c r="AR61" i="2"/>
  <c r="AO61" i="2"/>
  <c r="AL61" i="2"/>
  <c r="AR60" i="2"/>
  <c r="AO60" i="2"/>
  <c r="AL60" i="2"/>
  <c r="AG60" i="2"/>
  <c r="H62" i="9"/>
  <c r="B65" i="14"/>
  <c r="B64" i="14"/>
  <c r="B63" i="14"/>
  <c r="B62" i="14"/>
  <c r="B61" i="14"/>
  <c r="B65" i="3"/>
  <c r="B64" i="3"/>
  <c r="B63" i="3"/>
  <c r="B62" i="3"/>
  <c r="B61" i="3"/>
  <c r="B61" i="12"/>
  <c r="B62" i="12"/>
  <c r="H62" i="12"/>
  <c r="B63" i="12"/>
  <c r="B64" i="12"/>
  <c r="B65" i="12"/>
  <c r="H66" i="12"/>
  <c r="F37" i="6"/>
  <c r="B39" i="6"/>
  <c r="C39" i="6"/>
  <c r="D39" i="6"/>
  <c r="E39" i="6"/>
  <c r="F39" i="6"/>
  <c r="G39" i="6"/>
  <c r="H39" i="6"/>
  <c r="I39" i="6"/>
  <c r="AE39" i="10"/>
  <c r="AD39" i="10"/>
  <c r="AC39" i="10"/>
  <c r="AB39" i="10"/>
  <c r="AA39" i="10"/>
  <c r="Z39" i="10"/>
  <c r="Y39" i="10"/>
  <c r="X39" i="10"/>
  <c r="U38" i="10"/>
  <c r="T39" i="10"/>
  <c r="S39" i="10"/>
  <c r="R39" i="10"/>
  <c r="Q39" i="10"/>
  <c r="P39" i="10"/>
  <c r="O39" i="10"/>
  <c r="N39" i="10"/>
  <c r="M39" i="10"/>
  <c r="AF38" i="10"/>
  <c r="U37" i="10"/>
  <c r="AE37" i="10"/>
  <c r="AD37" i="10"/>
  <c r="AC37" i="10"/>
  <c r="AB37" i="10"/>
  <c r="AA37" i="10"/>
  <c r="Z37" i="10"/>
  <c r="Y37" i="10"/>
  <c r="T37" i="10"/>
  <c r="S37" i="10"/>
  <c r="R37" i="10"/>
  <c r="Q37" i="10"/>
  <c r="P37" i="10"/>
  <c r="O37" i="10"/>
  <c r="N37" i="10"/>
  <c r="M37" i="10"/>
  <c r="AF36" i="10"/>
  <c r="U35" i="10"/>
  <c r="AF35" i="10"/>
  <c r="U34" i="10"/>
  <c r="AF34" i="10"/>
  <c r="U33" i="10"/>
  <c r="AF33" i="10"/>
  <c r="U32" i="10"/>
  <c r="AF32" i="10"/>
  <c r="U31" i="10"/>
  <c r="AF31" i="10"/>
  <c r="U30" i="10"/>
  <c r="AF30" i="10"/>
  <c r="AF29" i="10"/>
  <c r="AE23" i="10"/>
  <c r="T23" i="10"/>
  <c r="AE22" i="10"/>
  <c r="T22" i="10"/>
  <c r="AE21" i="10"/>
  <c r="T21" i="10"/>
  <c r="AE20" i="10"/>
  <c r="T20" i="10"/>
  <c r="AE19" i="10"/>
  <c r="T19" i="10"/>
  <c r="AE18" i="10"/>
  <c r="T18" i="10"/>
  <c r="AE17" i="10"/>
  <c r="T17" i="10"/>
  <c r="AD11" i="10"/>
  <c r="AC11" i="10"/>
  <c r="AB11" i="10"/>
  <c r="AA11" i="10"/>
  <c r="Z11" i="10"/>
  <c r="Y11" i="10"/>
  <c r="X11" i="10"/>
  <c r="S11" i="10"/>
  <c r="R11" i="10"/>
  <c r="Q11" i="10"/>
  <c r="P11" i="10"/>
  <c r="O11" i="10"/>
  <c r="N11" i="10"/>
  <c r="M11" i="10"/>
  <c r="AE10" i="10"/>
  <c r="T10" i="10"/>
  <c r="AE9" i="10"/>
  <c r="T9" i="10"/>
  <c r="AE8" i="10"/>
  <c r="T8" i="10"/>
  <c r="AE7" i="10"/>
  <c r="T7" i="10"/>
  <c r="AE6" i="10"/>
  <c r="T6" i="10"/>
  <c r="B37" i="5"/>
  <c r="C37" i="5"/>
  <c r="G37" i="5"/>
  <c r="B39" i="5"/>
  <c r="C39" i="5"/>
  <c r="D39" i="5"/>
  <c r="E39" i="5"/>
  <c r="F39" i="5"/>
  <c r="G39" i="5"/>
  <c r="H39" i="5"/>
  <c r="I39" i="5"/>
  <c r="J39" i="5"/>
  <c r="AE39" i="5"/>
  <c r="AD39" i="5"/>
  <c r="AC39" i="5"/>
  <c r="AB39" i="5"/>
  <c r="AA39" i="5"/>
  <c r="Z39" i="5"/>
  <c r="Y39" i="5"/>
  <c r="X39" i="5"/>
  <c r="T39" i="5"/>
  <c r="S39" i="5"/>
  <c r="R39" i="5"/>
  <c r="Q39" i="5"/>
  <c r="P39" i="5"/>
  <c r="O39" i="5"/>
  <c r="N39" i="5"/>
  <c r="AF38" i="5"/>
  <c r="AE37" i="5"/>
  <c r="AD37" i="5"/>
  <c r="AC37" i="5"/>
  <c r="AB37" i="5"/>
  <c r="AA37" i="5"/>
  <c r="Z37" i="5"/>
  <c r="Y37" i="5"/>
  <c r="T37" i="5"/>
  <c r="S37" i="5"/>
  <c r="R37" i="5"/>
  <c r="Q37" i="5"/>
  <c r="P37" i="5"/>
  <c r="O37" i="5"/>
  <c r="N37" i="5"/>
  <c r="M37" i="5"/>
  <c r="AF36" i="5"/>
  <c r="U36" i="5"/>
  <c r="AF35" i="5"/>
  <c r="U35" i="5"/>
  <c r="AF34" i="5"/>
  <c r="AF39" i="5" s="1"/>
  <c r="U34" i="5"/>
  <c r="AF33" i="5"/>
  <c r="U33" i="5"/>
  <c r="AF32" i="5"/>
  <c r="U32" i="5"/>
  <c r="AF31" i="5"/>
  <c r="U31" i="5"/>
  <c r="AF30" i="5"/>
  <c r="U30" i="5"/>
  <c r="AF29" i="5"/>
  <c r="U29" i="5"/>
  <c r="AE23" i="5"/>
  <c r="T23" i="5"/>
  <c r="AE22" i="5"/>
  <c r="T22" i="5"/>
  <c r="AE21" i="5"/>
  <c r="T21" i="5"/>
  <c r="AE20" i="5"/>
  <c r="T20" i="5"/>
  <c r="AE19" i="5"/>
  <c r="T19" i="5"/>
  <c r="AE18" i="5"/>
  <c r="T18" i="5"/>
  <c r="AE17" i="5"/>
  <c r="T17" i="5"/>
  <c r="AD11" i="5"/>
  <c r="AC11" i="5"/>
  <c r="AB11" i="5"/>
  <c r="AA11" i="5"/>
  <c r="Z11" i="5"/>
  <c r="Y11" i="5"/>
  <c r="X11" i="5"/>
  <c r="S11" i="5"/>
  <c r="R11" i="5"/>
  <c r="Q11" i="5"/>
  <c r="P11" i="5"/>
  <c r="O11" i="5"/>
  <c r="N11" i="5"/>
  <c r="M11" i="5"/>
  <c r="AE10" i="5"/>
  <c r="T10" i="5"/>
  <c r="AE9" i="5"/>
  <c r="T9" i="5"/>
  <c r="AE8" i="5"/>
  <c r="T8" i="5"/>
  <c r="AE7" i="5"/>
  <c r="T7" i="5"/>
  <c r="AE6" i="5"/>
  <c r="T6" i="5"/>
  <c r="T11" i="5" s="1"/>
  <c r="AE39" i="7"/>
  <c r="AD39" i="7"/>
  <c r="AC39" i="7"/>
  <c r="AB39" i="7"/>
  <c r="AA39" i="7"/>
  <c r="Z39" i="7"/>
  <c r="Y39" i="7"/>
  <c r="X39" i="7"/>
  <c r="T39" i="7"/>
  <c r="S39" i="7"/>
  <c r="R39" i="7"/>
  <c r="Q39" i="7"/>
  <c r="P39" i="7"/>
  <c r="O39" i="7"/>
  <c r="N39" i="7"/>
  <c r="M39" i="7"/>
  <c r="AF38" i="7"/>
  <c r="U38" i="7"/>
  <c r="AE37" i="7"/>
  <c r="AD37" i="7"/>
  <c r="AC37" i="7"/>
  <c r="AB37" i="7"/>
  <c r="AA37" i="7"/>
  <c r="Z37" i="7"/>
  <c r="Y37" i="7"/>
  <c r="T37" i="7"/>
  <c r="S37" i="7"/>
  <c r="R37" i="7"/>
  <c r="Q37" i="7"/>
  <c r="P37" i="7"/>
  <c r="O37" i="7"/>
  <c r="N37" i="7"/>
  <c r="AF36" i="7"/>
  <c r="U36" i="7"/>
  <c r="AF35" i="7"/>
  <c r="U35" i="7"/>
  <c r="AF34" i="7"/>
  <c r="U34" i="7"/>
  <c r="AF33" i="7"/>
  <c r="U33" i="7"/>
  <c r="AF32" i="7"/>
  <c r="U32" i="7"/>
  <c r="AF31" i="7"/>
  <c r="U31" i="7"/>
  <c r="AF30" i="7"/>
  <c r="U30" i="7"/>
  <c r="AF29" i="7"/>
  <c r="U29" i="7"/>
  <c r="AE23" i="7"/>
  <c r="T23" i="7"/>
  <c r="AE22" i="7"/>
  <c r="T22" i="7"/>
  <c r="AE21" i="7"/>
  <c r="T21" i="7"/>
  <c r="AE20" i="7"/>
  <c r="T20" i="7"/>
  <c r="AE19" i="7"/>
  <c r="T19" i="7"/>
  <c r="AE18" i="7"/>
  <c r="T18" i="7"/>
  <c r="AE17" i="7"/>
  <c r="T17" i="7"/>
  <c r="AD11" i="7"/>
  <c r="AC11" i="7"/>
  <c r="AB11" i="7"/>
  <c r="AA11" i="7"/>
  <c r="Z11" i="7"/>
  <c r="Y11" i="7"/>
  <c r="X11" i="7"/>
  <c r="S11" i="7"/>
  <c r="R11" i="7"/>
  <c r="Q11" i="7"/>
  <c r="P11" i="7"/>
  <c r="O11" i="7"/>
  <c r="N11" i="7"/>
  <c r="M11" i="7"/>
  <c r="AE10" i="7"/>
  <c r="T10" i="7"/>
  <c r="AE9" i="7"/>
  <c r="T9" i="7"/>
  <c r="AE8" i="7"/>
  <c r="T8" i="7"/>
  <c r="AE7" i="7"/>
  <c r="T7" i="7"/>
  <c r="AE6" i="7"/>
  <c r="T6" i="7"/>
  <c r="AE39" i="12"/>
  <c r="AD39" i="12"/>
  <c r="AC39" i="12"/>
  <c r="AB39" i="12"/>
  <c r="AA39" i="12"/>
  <c r="Z39" i="12"/>
  <c r="Y39" i="12"/>
  <c r="X39" i="12"/>
  <c r="T39" i="12"/>
  <c r="S39" i="12"/>
  <c r="R39" i="12"/>
  <c r="Q39" i="12"/>
  <c r="P39" i="12"/>
  <c r="O39" i="12"/>
  <c r="N39" i="12"/>
  <c r="M39" i="12"/>
  <c r="AF38" i="12"/>
  <c r="U38" i="12"/>
  <c r="AE37" i="12"/>
  <c r="AD37" i="12"/>
  <c r="AC37" i="12"/>
  <c r="AB37" i="12"/>
  <c r="AA37" i="12"/>
  <c r="Z37" i="12"/>
  <c r="Y37" i="12"/>
  <c r="T37" i="12"/>
  <c r="S37" i="12"/>
  <c r="R37" i="12"/>
  <c r="Q37" i="12"/>
  <c r="P37" i="12"/>
  <c r="O37" i="12"/>
  <c r="N37" i="12"/>
  <c r="M37" i="12"/>
  <c r="AF36" i="12"/>
  <c r="U36" i="12"/>
  <c r="AF35" i="12"/>
  <c r="U35" i="12"/>
  <c r="AF34" i="12"/>
  <c r="U34" i="12"/>
  <c r="AF33" i="12"/>
  <c r="U33" i="12"/>
  <c r="AF32" i="12"/>
  <c r="U32" i="12"/>
  <c r="AF31" i="12"/>
  <c r="U31" i="12"/>
  <c r="AF30" i="12"/>
  <c r="U30" i="12"/>
  <c r="AF29" i="12"/>
  <c r="U29" i="12"/>
  <c r="AE23" i="12"/>
  <c r="T23" i="12"/>
  <c r="AE22" i="12"/>
  <c r="T22" i="12"/>
  <c r="AE21" i="12"/>
  <c r="T21" i="12"/>
  <c r="AE20" i="12"/>
  <c r="T20" i="12"/>
  <c r="AE19" i="12"/>
  <c r="T19" i="12"/>
  <c r="AE18" i="12"/>
  <c r="T18" i="12"/>
  <c r="AE17" i="12"/>
  <c r="T17" i="12"/>
  <c r="AD11" i="12"/>
  <c r="AC11" i="12"/>
  <c r="AB11" i="12"/>
  <c r="AA11" i="12"/>
  <c r="Z11" i="12"/>
  <c r="Y11" i="12"/>
  <c r="X11" i="12"/>
  <c r="S11" i="12"/>
  <c r="R11" i="12"/>
  <c r="Q11" i="12"/>
  <c r="P11" i="12"/>
  <c r="O11" i="12"/>
  <c r="N11" i="12"/>
  <c r="M11" i="12"/>
  <c r="AE10" i="12"/>
  <c r="T10" i="12"/>
  <c r="AE9" i="12"/>
  <c r="T9" i="12"/>
  <c r="AE8" i="12"/>
  <c r="T8" i="12"/>
  <c r="AE7" i="12"/>
  <c r="T7" i="12"/>
  <c r="AE6" i="12"/>
  <c r="T6" i="12"/>
  <c r="AE39" i="3"/>
  <c r="AD39" i="3"/>
  <c r="AC39" i="3"/>
  <c r="AB39" i="3"/>
  <c r="AA39" i="3"/>
  <c r="Z39" i="3"/>
  <c r="Y39" i="3"/>
  <c r="X39" i="3"/>
  <c r="T39" i="3"/>
  <c r="S39" i="3"/>
  <c r="R39" i="3"/>
  <c r="Q39" i="3"/>
  <c r="P39" i="3"/>
  <c r="O39" i="3"/>
  <c r="N39" i="3"/>
  <c r="M39" i="3"/>
  <c r="AF38" i="3"/>
  <c r="U38" i="3"/>
  <c r="AE37" i="3"/>
  <c r="AD37" i="3"/>
  <c r="AC37" i="3"/>
  <c r="AB37" i="3"/>
  <c r="AA37" i="3"/>
  <c r="Z37" i="3"/>
  <c r="Y37" i="3"/>
  <c r="T37" i="3"/>
  <c r="S37" i="3"/>
  <c r="R37" i="3"/>
  <c r="Q37" i="3"/>
  <c r="P37" i="3"/>
  <c r="O37" i="3"/>
  <c r="N37" i="3"/>
  <c r="M37" i="3"/>
  <c r="AF36" i="3"/>
  <c r="U36" i="3"/>
  <c r="AF35" i="3"/>
  <c r="U35" i="3"/>
  <c r="AF34" i="3"/>
  <c r="U34" i="3"/>
  <c r="AF33" i="3"/>
  <c r="U33" i="3"/>
  <c r="AF32" i="3"/>
  <c r="U32" i="3"/>
  <c r="AF31" i="3"/>
  <c r="U31" i="3"/>
  <c r="AF30" i="3"/>
  <c r="U30" i="3"/>
  <c r="AF29" i="3"/>
  <c r="U29" i="3"/>
  <c r="AE23" i="3"/>
  <c r="T23" i="3"/>
  <c r="AE22" i="3"/>
  <c r="T22" i="3"/>
  <c r="AE21" i="3"/>
  <c r="T21" i="3"/>
  <c r="AE20" i="3"/>
  <c r="T20" i="3"/>
  <c r="AE19" i="3"/>
  <c r="T19" i="3"/>
  <c r="AE18" i="3"/>
  <c r="T18" i="3"/>
  <c r="AE17" i="3"/>
  <c r="T17" i="3"/>
  <c r="AD11" i="3"/>
  <c r="AC11" i="3"/>
  <c r="AB11" i="3"/>
  <c r="AA11" i="3"/>
  <c r="Z11" i="3"/>
  <c r="Y11" i="3"/>
  <c r="X11" i="3"/>
  <c r="S11" i="3"/>
  <c r="R11" i="3"/>
  <c r="Q11" i="3"/>
  <c r="P11" i="3"/>
  <c r="O11" i="3"/>
  <c r="N11" i="3"/>
  <c r="M11" i="3"/>
  <c r="AE10" i="3"/>
  <c r="T10" i="3"/>
  <c r="AE9" i="3"/>
  <c r="T9" i="3"/>
  <c r="AE8" i="3"/>
  <c r="T8" i="3"/>
  <c r="AE7" i="3"/>
  <c r="T7" i="3"/>
  <c r="AE6" i="3"/>
  <c r="T6" i="3"/>
  <c r="I17" i="3"/>
  <c r="I18" i="3"/>
  <c r="I19" i="3"/>
  <c r="I20" i="3"/>
  <c r="I21" i="3"/>
  <c r="I22" i="3"/>
  <c r="J29" i="3"/>
  <c r="J30" i="3"/>
  <c r="E62" i="3" s="1"/>
  <c r="J31" i="3"/>
  <c r="E63" i="3" s="1"/>
  <c r="J32" i="3"/>
  <c r="E64" i="3" s="1"/>
  <c r="J33" i="3"/>
  <c r="E65" i="3" s="1"/>
  <c r="J34" i="3"/>
  <c r="J35" i="3"/>
  <c r="J36" i="3"/>
  <c r="I37" i="3"/>
  <c r="J38" i="3"/>
  <c r="I39" i="3"/>
  <c r="AE39" i="14"/>
  <c r="AD39" i="14"/>
  <c r="AC39" i="14"/>
  <c r="AB39" i="14"/>
  <c r="AA39" i="14"/>
  <c r="Z39" i="14"/>
  <c r="Y39" i="14"/>
  <c r="X39" i="14"/>
  <c r="T39" i="14"/>
  <c r="S39" i="14"/>
  <c r="R39" i="14"/>
  <c r="Q39" i="14"/>
  <c r="P39" i="14"/>
  <c r="O39" i="14"/>
  <c r="N39" i="14"/>
  <c r="M39" i="14"/>
  <c r="AF38" i="14"/>
  <c r="U38" i="14"/>
  <c r="AE37" i="14"/>
  <c r="AD37" i="14"/>
  <c r="AC37" i="14"/>
  <c r="AB37" i="14"/>
  <c r="AA37" i="14"/>
  <c r="Z37" i="14"/>
  <c r="Y37" i="14"/>
  <c r="T37" i="14"/>
  <c r="S37" i="14"/>
  <c r="R37" i="14"/>
  <c r="Q37" i="14"/>
  <c r="P37" i="14"/>
  <c r="O37" i="14"/>
  <c r="N37" i="14"/>
  <c r="M37" i="14"/>
  <c r="AF36" i="14"/>
  <c r="U36" i="14"/>
  <c r="AF35" i="14"/>
  <c r="U35" i="14"/>
  <c r="AF34" i="14"/>
  <c r="U34" i="14"/>
  <c r="AF33" i="14"/>
  <c r="U33" i="14"/>
  <c r="AF32" i="14"/>
  <c r="U32" i="14"/>
  <c r="AF31" i="14"/>
  <c r="U31" i="14"/>
  <c r="AF30" i="14"/>
  <c r="U30" i="14"/>
  <c r="AF29" i="14"/>
  <c r="U29" i="14"/>
  <c r="AE23" i="14"/>
  <c r="T23" i="14"/>
  <c r="AE22" i="14"/>
  <c r="T22" i="14"/>
  <c r="AE21" i="14"/>
  <c r="T21" i="14"/>
  <c r="AE20" i="14"/>
  <c r="T20" i="14"/>
  <c r="AE19" i="14"/>
  <c r="T19" i="14"/>
  <c r="AE18" i="14"/>
  <c r="T18" i="14"/>
  <c r="AE17" i="14"/>
  <c r="T17" i="14"/>
  <c r="AD11" i="14"/>
  <c r="AC11" i="14"/>
  <c r="AB11" i="14"/>
  <c r="AA11" i="14"/>
  <c r="Z11" i="14"/>
  <c r="Y11" i="14"/>
  <c r="X11" i="14"/>
  <c r="S11" i="14"/>
  <c r="R11" i="14"/>
  <c r="Q11" i="14"/>
  <c r="P11" i="14"/>
  <c r="O11" i="14"/>
  <c r="N11" i="14"/>
  <c r="M11" i="14"/>
  <c r="AE10" i="14"/>
  <c r="T10" i="14"/>
  <c r="AE9" i="14"/>
  <c r="T9" i="14"/>
  <c r="AE8" i="14"/>
  <c r="T8" i="14"/>
  <c r="AE7" i="14"/>
  <c r="T7" i="14"/>
  <c r="AE6" i="14"/>
  <c r="T6" i="14"/>
  <c r="AE39" i="9"/>
  <c r="AD39" i="9"/>
  <c r="AC39" i="9"/>
  <c r="AB39" i="9"/>
  <c r="AA39" i="9"/>
  <c r="Z39" i="9"/>
  <c r="Y39" i="9"/>
  <c r="X39" i="9"/>
  <c r="T39" i="9"/>
  <c r="S39" i="9"/>
  <c r="R39" i="9"/>
  <c r="Q39" i="9"/>
  <c r="P39" i="9"/>
  <c r="O39" i="9"/>
  <c r="N39" i="9"/>
  <c r="M39" i="9"/>
  <c r="AF38" i="9"/>
  <c r="U38" i="9"/>
  <c r="AE37" i="9"/>
  <c r="AD37" i="9"/>
  <c r="AC37" i="9"/>
  <c r="AB37" i="9"/>
  <c r="AA37" i="9"/>
  <c r="Z37" i="9"/>
  <c r="Y37" i="9"/>
  <c r="T37" i="9"/>
  <c r="S37" i="9"/>
  <c r="R37" i="9"/>
  <c r="Q37" i="9"/>
  <c r="P37" i="9"/>
  <c r="O37" i="9"/>
  <c r="N37" i="9"/>
  <c r="M37" i="9"/>
  <c r="AF36" i="9"/>
  <c r="U36" i="9"/>
  <c r="AF35" i="9"/>
  <c r="U35" i="9"/>
  <c r="AF34" i="9"/>
  <c r="U34" i="9"/>
  <c r="AF33" i="9"/>
  <c r="U33" i="9"/>
  <c r="AF32" i="9"/>
  <c r="U32" i="9"/>
  <c r="AF31" i="9"/>
  <c r="U31" i="9"/>
  <c r="AF30" i="9"/>
  <c r="U30" i="9"/>
  <c r="AF29" i="9"/>
  <c r="U29" i="9"/>
  <c r="AE23" i="9"/>
  <c r="T23" i="9"/>
  <c r="AE22" i="9"/>
  <c r="T22" i="9"/>
  <c r="AE21" i="9"/>
  <c r="T21" i="9"/>
  <c r="AE20" i="9"/>
  <c r="T20" i="9"/>
  <c r="AE19" i="9"/>
  <c r="T19" i="9"/>
  <c r="AE18" i="9"/>
  <c r="T18" i="9"/>
  <c r="AE17" i="9"/>
  <c r="T17" i="9"/>
  <c r="AD11" i="9"/>
  <c r="AC11" i="9"/>
  <c r="AB11" i="9"/>
  <c r="AA11" i="9"/>
  <c r="Z11" i="9"/>
  <c r="Y11" i="9"/>
  <c r="X11" i="9"/>
  <c r="S11" i="9"/>
  <c r="R11" i="9"/>
  <c r="Q11" i="9"/>
  <c r="P11" i="9"/>
  <c r="O11" i="9"/>
  <c r="N11" i="9"/>
  <c r="M11" i="9"/>
  <c r="AE10" i="9"/>
  <c r="T10" i="9"/>
  <c r="AE9" i="9"/>
  <c r="T9" i="9"/>
  <c r="AE8" i="9"/>
  <c r="T8" i="9"/>
  <c r="AE7" i="9"/>
  <c r="T7" i="9"/>
  <c r="AE6" i="9"/>
  <c r="T6" i="9"/>
  <c r="AF39" i="2"/>
  <c r="AE39" i="2"/>
  <c r="AD39" i="2"/>
  <c r="AC39" i="2"/>
  <c r="AB39" i="2"/>
  <c r="AA39" i="2"/>
  <c r="Z39" i="2"/>
  <c r="Y39" i="2"/>
  <c r="U39" i="2"/>
  <c r="T39" i="2"/>
  <c r="S39" i="2"/>
  <c r="R39" i="2"/>
  <c r="Q39" i="2"/>
  <c r="P39" i="2"/>
  <c r="O39" i="2"/>
  <c r="N39" i="2"/>
  <c r="AG38" i="2"/>
  <c r="V38" i="2"/>
  <c r="AF37" i="2"/>
  <c r="AE37" i="2"/>
  <c r="AD37" i="2"/>
  <c r="AC37" i="2"/>
  <c r="AB37" i="2"/>
  <c r="AA37" i="2"/>
  <c r="Z37" i="2"/>
  <c r="U37" i="2"/>
  <c r="T37" i="2"/>
  <c r="S37" i="2"/>
  <c r="R37" i="2"/>
  <c r="Q37" i="2"/>
  <c r="P37" i="2"/>
  <c r="O37" i="2"/>
  <c r="N37" i="2"/>
  <c r="AG36" i="2"/>
  <c r="V36" i="2"/>
  <c r="AG35" i="2"/>
  <c r="V35" i="2"/>
  <c r="AG34" i="2"/>
  <c r="V34" i="2"/>
  <c r="AG33" i="2"/>
  <c r="V33" i="2"/>
  <c r="AG32" i="2"/>
  <c r="V32" i="2"/>
  <c r="AG31" i="2"/>
  <c r="V31" i="2"/>
  <c r="AG30" i="2"/>
  <c r="V30" i="2"/>
  <c r="AG29" i="2"/>
  <c r="V29" i="2"/>
  <c r="AF23" i="2"/>
  <c r="U23" i="2"/>
  <c r="AF22" i="2"/>
  <c r="U22" i="2"/>
  <c r="AF21" i="2"/>
  <c r="U21" i="2"/>
  <c r="AF20" i="2"/>
  <c r="U20" i="2"/>
  <c r="AF19" i="2"/>
  <c r="U19" i="2"/>
  <c r="AF18" i="2"/>
  <c r="U18" i="2"/>
  <c r="AF17" i="2"/>
  <c r="U17" i="2"/>
  <c r="AE11" i="2"/>
  <c r="AD11" i="2"/>
  <c r="AC11" i="2"/>
  <c r="AB11" i="2"/>
  <c r="AA11" i="2"/>
  <c r="Z11" i="2"/>
  <c r="Y11" i="2"/>
  <c r="T11" i="2"/>
  <c r="S11" i="2"/>
  <c r="R11" i="2"/>
  <c r="Q11" i="2"/>
  <c r="P11" i="2"/>
  <c r="O11" i="2"/>
  <c r="N11" i="2"/>
  <c r="AF10" i="2"/>
  <c r="U10" i="2"/>
  <c r="AF9" i="2"/>
  <c r="U9" i="2"/>
  <c r="AF8" i="2"/>
  <c r="U8" i="2"/>
  <c r="AF7" i="2"/>
  <c r="U7" i="2"/>
  <c r="AF6" i="2"/>
  <c r="U6" i="2"/>
  <c r="AF38" i="13"/>
  <c r="U38" i="13"/>
  <c r="AE37" i="13"/>
  <c r="AD37" i="13"/>
  <c r="AC37" i="13"/>
  <c r="AB37" i="13"/>
  <c r="AA37" i="13"/>
  <c r="Z37" i="13"/>
  <c r="Y37" i="13"/>
  <c r="T37" i="13"/>
  <c r="S37" i="13"/>
  <c r="R37" i="13"/>
  <c r="Q37" i="13"/>
  <c r="P37" i="13"/>
  <c r="O37" i="13"/>
  <c r="N37" i="13"/>
  <c r="M37" i="13"/>
  <c r="AF36" i="13"/>
  <c r="U36" i="13"/>
  <c r="AF35" i="13"/>
  <c r="U35" i="13"/>
  <c r="AF34" i="13"/>
  <c r="U34" i="13"/>
  <c r="AF33" i="13"/>
  <c r="U33" i="13"/>
  <c r="AF32" i="13"/>
  <c r="U32" i="13"/>
  <c r="AF31" i="13"/>
  <c r="U31" i="13"/>
  <c r="AF30" i="13"/>
  <c r="U30" i="13"/>
  <c r="AF29" i="13"/>
  <c r="U29" i="13"/>
  <c r="AE23" i="13"/>
  <c r="T23" i="13"/>
  <c r="AE22" i="13"/>
  <c r="T22" i="13"/>
  <c r="AE21" i="13"/>
  <c r="T21" i="13"/>
  <c r="AE20" i="13"/>
  <c r="T20" i="13"/>
  <c r="AE19" i="13"/>
  <c r="T19" i="13"/>
  <c r="AE18" i="13"/>
  <c r="T18" i="13"/>
  <c r="AE17" i="13"/>
  <c r="T17" i="13"/>
  <c r="AD11" i="13"/>
  <c r="AC11" i="13"/>
  <c r="AB11" i="13"/>
  <c r="AA11" i="13"/>
  <c r="Z11" i="13"/>
  <c r="Y11" i="13"/>
  <c r="X11" i="13"/>
  <c r="S11" i="13"/>
  <c r="R11" i="13"/>
  <c r="Q11" i="13"/>
  <c r="P11" i="13"/>
  <c r="O11" i="13"/>
  <c r="N11" i="13"/>
  <c r="M11" i="13"/>
  <c r="AE10" i="13"/>
  <c r="T10" i="13"/>
  <c r="AE9" i="13"/>
  <c r="T9" i="13"/>
  <c r="AE8" i="13"/>
  <c r="T8" i="13"/>
  <c r="AE7" i="13"/>
  <c r="T7" i="13"/>
  <c r="AE6" i="13"/>
  <c r="T6" i="13"/>
  <c r="AE39" i="6"/>
  <c r="AD39" i="6"/>
  <c r="AC39" i="6"/>
  <c r="AB39" i="6"/>
  <c r="AA39" i="6"/>
  <c r="Z39" i="6"/>
  <c r="Y39" i="6"/>
  <c r="X39" i="6"/>
  <c r="T39" i="6"/>
  <c r="S39" i="6"/>
  <c r="R39" i="6"/>
  <c r="Q39" i="6"/>
  <c r="P39" i="6"/>
  <c r="O39" i="6"/>
  <c r="N39" i="6"/>
  <c r="M39" i="6"/>
  <c r="AF38" i="6"/>
  <c r="U38" i="6"/>
  <c r="AE37" i="6"/>
  <c r="AD37" i="6"/>
  <c r="AC37" i="6"/>
  <c r="AB37" i="6"/>
  <c r="AA37" i="6"/>
  <c r="Z37" i="6"/>
  <c r="Y37" i="6"/>
  <c r="T37" i="6"/>
  <c r="S37" i="6"/>
  <c r="R37" i="6"/>
  <c r="Q37" i="6"/>
  <c r="P37" i="6"/>
  <c r="O37" i="6"/>
  <c r="N37" i="6"/>
  <c r="M37" i="6"/>
  <c r="AF36" i="6"/>
  <c r="U36" i="6"/>
  <c r="AF35" i="6"/>
  <c r="U35" i="6"/>
  <c r="AF34" i="6"/>
  <c r="U34" i="6"/>
  <c r="AF33" i="6"/>
  <c r="U33" i="6"/>
  <c r="AF32" i="6"/>
  <c r="U32" i="6"/>
  <c r="AF31" i="6"/>
  <c r="U31" i="6"/>
  <c r="AF30" i="6"/>
  <c r="U30" i="6"/>
  <c r="AF29" i="6"/>
  <c r="U29" i="6"/>
  <c r="AE23" i="6"/>
  <c r="T23" i="6"/>
  <c r="AE22" i="6"/>
  <c r="T22" i="6"/>
  <c r="AE21" i="6"/>
  <c r="T21" i="6"/>
  <c r="AE20" i="6"/>
  <c r="T20" i="6"/>
  <c r="AE19" i="6"/>
  <c r="T19" i="6"/>
  <c r="AE18" i="6"/>
  <c r="T18" i="6"/>
  <c r="AE17" i="6"/>
  <c r="T17" i="6"/>
  <c r="AD11" i="6"/>
  <c r="AC11" i="6"/>
  <c r="AB11" i="6"/>
  <c r="AA11" i="6"/>
  <c r="Z11" i="6"/>
  <c r="Y11" i="6"/>
  <c r="X11" i="6"/>
  <c r="S11" i="6"/>
  <c r="R11" i="6"/>
  <c r="Q11" i="6"/>
  <c r="P11" i="6"/>
  <c r="O11" i="6"/>
  <c r="N11" i="6"/>
  <c r="M11" i="6"/>
  <c r="AE10" i="6"/>
  <c r="T10" i="6"/>
  <c r="AE9" i="6"/>
  <c r="T9" i="6"/>
  <c r="AE8" i="6"/>
  <c r="T8" i="6"/>
  <c r="AE7" i="6"/>
  <c r="T7" i="6"/>
  <c r="AE6" i="6"/>
  <c r="T6" i="6"/>
  <c r="AE39" i="15"/>
  <c r="AD39" i="15"/>
  <c r="AC39" i="15"/>
  <c r="AB39" i="15"/>
  <c r="AA39" i="15"/>
  <c r="Z39" i="15"/>
  <c r="Y39" i="15"/>
  <c r="X39" i="15"/>
  <c r="T39" i="15"/>
  <c r="S39" i="15"/>
  <c r="R39" i="15"/>
  <c r="Q39" i="15"/>
  <c r="P39" i="15"/>
  <c r="O39" i="15"/>
  <c r="N39" i="15"/>
  <c r="M39" i="15"/>
  <c r="AF38" i="15"/>
  <c r="U38" i="15"/>
  <c r="AE37" i="15"/>
  <c r="AD37" i="15"/>
  <c r="AC37" i="15"/>
  <c r="AB37" i="15"/>
  <c r="AA37" i="15"/>
  <c r="Z37" i="15"/>
  <c r="Y37" i="15"/>
  <c r="T37" i="15"/>
  <c r="S37" i="15"/>
  <c r="R37" i="15"/>
  <c r="Q37" i="15"/>
  <c r="P37" i="15"/>
  <c r="O37" i="15"/>
  <c r="N37" i="15"/>
  <c r="M37" i="15"/>
  <c r="AF36" i="15"/>
  <c r="U36" i="15"/>
  <c r="AF35" i="15"/>
  <c r="U35" i="15"/>
  <c r="AF34" i="15"/>
  <c r="U34" i="15"/>
  <c r="U39" i="15" s="1"/>
  <c r="AF33" i="15"/>
  <c r="U33" i="15"/>
  <c r="AF32" i="15"/>
  <c r="U32" i="15"/>
  <c r="AF31" i="15"/>
  <c r="U31" i="15"/>
  <c r="AF30" i="15"/>
  <c r="U30" i="15"/>
  <c r="AF29" i="15"/>
  <c r="U29" i="15"/>
  <c r="AE23" i="15"/>
  <c r="T23" i="15"/>
  <c r="AE22" i="15"/>
  <c r="T22" i="15"/>
  <c r="AE21" i="15"/>
  <c r="T21" i="15"/>
  <c r="AE20" i="15"/>
  <c r="T20" i="15"/>
  <c r="AE19" i="15"/>
  <c r="T19" i="15"/>
  <c r="AE18" i="15"/>
  <c r="T18" i="15"/>
  <c r="AE17" i="15"/>
  <c r="T17" i="15"/>
  <c r="AD11" i="15"/>
  <c r="AC11" i="15"/>
  <c r="AB11" i="15"/>
  <c r="AA11" i="15"/>
  <c r="Z11" i="15"/>
  <c r="Y11" i="15"/>
  <c r="X11" i="15"/>
  <c r="S11" i="15"/>
  <c r="R11" i="15"/>
  <c r="Q11" i="15"/>
  <c r="P11" i="15"/>
  <c r="O11" i="15"/>
  <c r="N11" i="15"/>
  <c r="M11" i="15"/>
  <c r="AE10" i="15"/>
  <c r="T10" i="15"/>
  <c r="AE9" i="15"/>
  <c r="T9" i="15"/>
  <c r="AE8" i="15"/>
  <c r="T8" i="15"/>
  <c r="AE7" i="15"/>
  <c r="T7" i="15"/>
  <c r="AE6" i="15"/>
  <c r="T6" i="15"/>
  <c r="AE39" i="8"/>
  <c r="AD39" i="8"/>
  <c r="AC39" i="8"/>
  <c r="AB39" i="8"/>
  <c r="AA39" i="8"/>
  <c r="Z39" i="8"/>
  <c r="Y39" i="8"/>
  <c r="X39" i="8"/>
  <c r="T39" i="8"/>
  <c r="S39" i="8"/>
  <c r="R39" i="8"/>
  <c r="Q39" i="8"/>
  <c r="P39" i="8"/>
  <c r="O39" i="8"/>
  <c r="N39" i="8"/>
  <c r="M39" i="8"/>
  <c r="AF38" i="8"/>
  <c r="U38" i="8"/>
  <c r="AE37" i="8"/>
  <c r="AD37" i="8"/>
  <c r="AC37" i="8"/>
  <c r="AB37" i="8"/>
  <c r="AA37" i="8"/>
  <c r="Z37" i="8"/>
  <c r="Y37" i="8"/>
  <c r="T37" i="8"/>
  <c r="S37" i="8"/>
  <c r="R37" i="8"/>
  <c r="Q37" i="8"/>
  <c r="P37" i="8"/>
  <c r="O37" i="8"/>
  <c r="N37" i="8"/>
  <c r="M37" i="8"/>
  <c r="AF36" i="8"/>
  <c r="U36" i="8"/>
  <c r="AF35" i="8"/>
  <c r="U35" i="8"/>
  <c r="U39" i="8" s="1"/>
  <c r="AF34" i="8"/>
  <c r="U34" i="8"/>
  <c r="AF33" i="8"/>
  <c r="U33" i="8"/>
  <c r="AF32" i="8"/>
  <c r="U32" i="8"/>
  <c r="AF31" i="8"/>
  <c r="U31" i="8"/>
  <c r="AF30" i="8"/>
  <c r="U30" i="8"/>
  <c r="AF29" i="8"/>
  <c r="U29" i="8"/>
  <c r="AE23" i="8"/>
  <c r="T23" i="8"/>
  <c r="AE22" i="8"/>
  <c r="T22" i="8"/>
  <c r="AE21" i="8"/>
  <c r="T21" i="8"/>
  <c r="AE20" i="8"/>
  <c r="T20" i="8"/>
  <c r="AE19" i="8"/>
  <c r="T19" i="8"/>
  <c r="AE18" i="8"/>
  <c r="T18" i="8"/>
  <c r="AE17" i="8"/>
  <c r="T17" i="8"/>
  <c r="AD11" i="8"/>
  <c r="AC11" i="8"/>
  <c r="AB11" i="8"/>
  <c r="AA11" i="8"/>
  <c r="Z11" i="8"/>
  <c r="Y11" i="8"/>
  <c r="X11" i="8"/>
  <c r="S11" i="8"/>
  <c r="R11" i="8"/>
  <c r="Q11" i="8"/>
  <c r="P11" i="8"/>
  <c r="O11" i="8"/>
  <c r="N11" i="8"/>
  <c r="M11" i="8"/>
  <c r="AE10" i="8"/>
  <c r="T10" i="8"/>
  <c r="AE9" i="8"/>
  <c r="T9" i="8"/>
  <c r="AE8" i="8"/>
  <c r="T8" i="8"/>
  <c r="AE7" i="8"/>
  <c r="T7" i="8"/>
  <c r="AE6" i="8"/>
  <c r="AE11" i="8" s="1"/>
  <c r="T6" i="8"/>
  <c r="AE39" i="4"/>
  <c r="AD39" i="4"/>
  <c r="AC39" i="4"/>
  <c r="AB39" i="4"/>
  <c r="AA39" i="4"/>
  <c r="Z39" i="4"/>
  <c r="Y39" i="4"/>
  <c r="X39" i="4"/>
  <c r="T39" i="4"/>
  <c r="S39" i="4"/>
  <c r="R39" i="4"/>
  <c r="Q39" i="4"/>
  <c r="P39" i="4"/>
  <c r="O39" i="4"/>
  <c r="N39" i="4"/>
  <c r="M39" i="4"/>
  <c r="AF38" i="4"/>
  <c r="U38" i="4"/>
  <c r="AE37" i="4"/>
  <c r="AD37" i="4"/>
  <c r="AC37" i="4"/>
  <c r="AB37" i="4"/>
  <c r="AA37" i="4"/>
  <c r="Z37" i="4"/>
  <c r="Y37" i="4"/>
  <c r="T37" i="4"/>
  <c r="S37" i="4"/>
  <c r="R37" i="4"/>
  <c r="Q37" i="4"/>
  <c r="P37" i="4"/>
  <c r="O37" i="4"/>
  <c r="N37" i="4"/>
  <c r="M37" i="4"/>
  <c r="AF36" i="4"/>
  <c r="U36" i="4"/>
  <c r="AF35" i="4"/>
  <c r="U35" i="4"/>
  <c r="AF34" i="4"/>
  <c r="U34" i="4"/>
  <c r="U39" i="4" s="1"/>
  <c r="AF33" i="4"/>
  <c r="U33" i="4"/>
  <c r="AF32" i="4"/>
  <c r="U32" i="4"/>
  <c r="AF31" i="4"/>
  <c r="U31" i="4"/>
  <c r="AF30" i="4"/>
  <c r="U30" i="4"/>
  <c r="AF29" i="4"/>
  <c r="U29" i="4"/>
  <c r="AE23" i="4"/>
  <c r="T23" i="4"/>
  <c r="AE22" i="4"/>
  <c r="T22" i="4"/>
  <c r="AE21" i="4"/>
  <c r="T21" i="4"/>
  <c r="AE20" i="4"/>
  <c r="T20" i="4"/>
  <c r="AE19" i="4"/>
  <c r="T19" i="4"/>
  <c r="AE18" i="4"/>
  <c r="T18" i="4"/>
  <c r="AE17" i="4"/>
  <c r="T17" i="4"/>
  <c r="AD11" i="4"/>
  <c r="AC11" i="4"/>
  <c r="AB11" i="4"/>
  <c r="AA11" i="4"/>
  <c r="Z11" i="4"/>
  <c r="Y11" i="4"/>
  <c r="X11" i="4"/>
  <c r="S11" i="4"/>
  <c r="R11" i="4"/>
  <c r="Q11" i="4"/>
  <c r="P11" i="4"/>
  <c r="O11" i="4"/>
  <c r="N11" i="4"/>
  <c r="M11" i="4"/>
  <c r="AE10" i="4"/>
  <c r="T10" i="4"/>
  <c r="AE9" i="4"/>
  <c r="T9" i="4"/>
  <c r="AE8" i="4"/>
  <c r="T8" i="4"/>
  <c r="AE7" i="4"/>
  <c r="T7" i="4"/>
  <c r="AE6" i="4"/>
  <c r="T6" i="4"/>
  <c r="AE39" i="21"/>
  <c r="AD39" i="21"/>
  <c r="AC39" i="21"/>
  <c r="AB39" i="21"/>
  <c r="AA39" i="21"/>
  <c r="Z39" i="21"/>
  <c r="Y39" i="21"/>
  <c r="X39" i="21"/>
  <c r="T39" i="21"/>
  <c r="S39" i="21"/>
  <c r="R39" i="21"/>
  <c r="Q39" i="21"/>
  <c r="P39" i="21"/>
  <c r="O39" i="21"/>
  <c r="N39" i="21"/>
  <c r="M39" i="21"/>
  <c r="AF38" i="21"/>
  <c r="U38" i="21"/>
  <c r="AE37" i="21"/>
  <c r="AD37" i="21"/>
  <c r="AC37" i="21"/>
  <c r="AB37" i="21"/>
  <c r="AA37" i="21"/>
  <c r="Z37" i="21"/>
  <c r="Y37" i="21"/>
  <c r="AF37" i="21" s="1"/>
  <c r="T37" i="21"/>
  <c r="S37" i="21"/>
  <c r="R37" i="21"/>
  <c r="Q37" i="21"/>
  <c r="P37" i="21"/>
  <c r="O37" i="21"/>
  <c r="N37" i="21"/>
  <c r="M37" i="21"/>
  <c r="U37" i="21" s="1"/>
  <c r="AF36" i="21"/>
  <c r="U36" i="21"/>
  <c r="AF35" i="21"/>
  <c r="U35" i="21"/>
  <c r="AF34" i="21"/>
  <c r="U34" i="21"/>
  <c r="AF33" i="21"/>
  <c r="U33" i="21"/>
  <c r="AF32" i="21"/>
  <c r="U32" i="21"/>
  <c r="AF31" i="21"/>
  <c r="U31" i="21"/>
  <c r="AF30" i="21"/>
  <c r="U30" i="21"/>
  <c r="AF29" i="21"/>
  <c r="U29" i="21"/>
  <c r="AE23" i="21"/>
  <c r="T23" i="21"/>
  <c r="AE22" i="21"/>
  <c r="T22" i="21"/>
  <c r="AE21" i="21"/>
  <c r="T21" i="21"/>
  <c r="AE20" i="21"/>
  <c r="T20" i="21"/>
  <c r="AE19" i="21"/>
  <c r="T19" i="21"/>
  <c r="AE18" i="21"/>
  <c r="T18" i="21"/>
  <c r="AE17" i="21"/>
  <c r="T17" i="21"/>
  <c r="AD11" i="21"/>
  <c r="AC11" i="21"/>
  <c r="AB11" i="21"/>
  <c r="AA11" i="21"/>
  <c r="Z11" i="21"/>
  <c r="Y11" i="21"/>
  <c r="X11" i="21"/>
  <c r="S11" i="21"/>
  <c r="R11" i="21"/>
  <c r="Q11" i="21"/>
  <c r="P11" i="21"/>
  <c r="O11" i="21"/>
  <c r="N11" i="21"/>
  <c r="M11" i="21"/>
  <c r="AE10" i="21"/>
  <c r="T10" i="21"/>
  <c r="AE9" i="21"/>
  <c r="T9" i="21"/>
  <c r="AE8" i="21"/>
  <c r="T8" i="21"/>
  <c r="AE7" i="21"/>
  <c r="T7" i="21"/>
  <c r="AE6" i="21"/>
  <c r="T6" i="21"/>
  <c r="AE39" i="16"/>
  <c r="AD39" i="16"/>
  <c r="AC39" i="16"/>
  <c r="AB39" i="16"/>
  <c r="AA39" i="16"/>
  <c r="Z39" i="16"/>
  <c r="Y39" i="16"/>
  <c r="X39" i="16"/>
  <c r="T39" i="16"/>
  <c r="S39" i="16"/>
  <c r="R39" i="16"/>
  <c r="Q39" i="16"/>
  <c r="P39" i="16"/>
  <c r="O39" i="16"/>
  <c r="N39" i="16"/>
  <c r="M39" i="16"/>
  <c r="AF38" i="16"/>
  <c r="U38" i="16"/>
  <c r="AE37" i="16"/>
  <c r="AD37" i="16"/>
  <c r="AC37" i="16"/>
  <c r="AB37" i="16"/>
  <c r="AA37" i="16"/>
  <c r="Z37" i="16"/>
  <c r="Y37" i="16"/>
  <c r="T37" i="16"/>
  <c r="S37" i="16"/>
  <c r="R37" i="16"/>
  <c r="Q37" i="16"/>
  <c r="P37" i="16"/>
  <c r="O37" i="16"/>
  <c r="N37" i="16"/>
  <c r="M37" i="16"/>
  <c r="AF36" i="16"/>
  <c r="U36" i="16"/>
  <c r="AF35" i="16"/>
  <c r="U35" i="16"/>
  <c r="AF34" i="16"/>
  <c r="U34" i="16"/>
  <c r="AF33" i="16"/>
  <c r="U33" i="16"/>
  <c r="AF32" i="16"/>
  <c r="U32" i="16"/>
  <c r="AF31" i="16"/>
  <c r="U31" i="16"/>
  <c r="AF30" i="16"/>
  <c r="U30" i="16"/>
  <c r="AF29" i="16"/>
  <c r="U29" i="16"/>
  <c r="AE23" i="16"/>
  <c r="T23" i="16"/>
  <c r="AE22" i="16"/>
  <c r="T22" i="16"/>
  <c r="AE21" i="16"/>
  <c r="T21" i="16"/>
  <c r="AE20" i="16"/>
  <c r="T20" i="16"/>
  <c r="AE19" i="16"/>
  <c r="T19" i="16"/>
  <c r="AE18" i="16"/>
  <c r="T18" i="16"/>
  <c r="AE17" i="16"/>
  <c r="T17" i="16"/>
  <c r="AD11" i="16"/>
  <c r="AC11" i="16"/>
  <c r="AB11" i="16"/>
  <c r="AA11" i="16"/>
  <c r="Z11" i="16"/>
  <c r="Y11" i="16"/>
  <c r="X11" i="16"/>
  <c r="S11" i="16"/>
  <c r="R11" i="16"/>
  <c r="Q11" i="16"/>
  <c r="P11" i="16"/>
  <c r="O11" i="16"/>
  <c r="N11" i="16"/>
  <c r="M11" i="16"/>
  <c r="AE10" i="16"/>
  <c r="T10" i="16"/>
  <c r="AE9" i="16"/>
  <c r="T9" i="16"/>
  <c r="AE8" i="16"/>
  <c r="T8" i="16"/>
  <c r="AE7" i="16"/>
  <c r="T7" i="16"/>
  <c r="AE6" i="16"/>
  <c r="T6" i="16"/>
  <c r="N37" i="11"/>
  <c r="AF39" i="11"/>
  <c r="AE39" i="11"/>
  <c r="AD39" i="11"/>
  <c r="AC39" i="11"/>
  <c r="AB39" i="11"/>
  <c r="AA39" i="11"/>
  <c r="Z39" i="11"/>
  <c r="Y39" i="11"/>
  <c r="AG38" i="11"/>
  <c r="AF37" i="11"/>
  <c r="AE37" i="11"/>
  <c r="AD37" i="11"/>
  <c r="AC37" i="11"/>
  <c r="AB37" i="11"/>
  <c r="AA37" i="11"/>
  <c r="Z37" i="11"/>
  <c r="AG36" i="11"/>
  <c r="AG35" i="11"/>
  <c r="AG34" i="11"/>
  <c r="AG33" i="11"/>
  <c r="AG32" i="11"/>
  <c r="AG31" i="11"/>
  <c r="AG30" i="11"/>
  <c r="AG29" i="11"/>
  <c r="AF23" i="11"/>
  <c r="AF22" i="11"/>
  <c r="AF21" i="11"/>
  <c r="AF20" i="11"/>
  <c r="AF19" i="11"/>
  <c r="AF18" i="11"/>
  <c r="AF17" i="11"/>
  <c r="AE11" i="11"/>
  <c r="AD11" i="11"/>
  <c r="AC11" i="11"/>
  <c r="AB11" i="11"/>
  <c r="AA11" i="11"/>
  <c r="Z11" i="11"/>
  <c r="Y11" i="11"/>
  <c r="AF10" i="11"/>
  <c r="AF9" i="11"/>
  <c r="AF8" i="11"/>
  <c r="AF7" i="11"/>
  <c r="AF6" i="11"/>
  <c r="O37" i="11"/>
  <c r="P37" i="11"/>
  <c r="Q37" i="11"/>
  <c r="R37" i="11"/>
  <c r="S37" i="11"/>
  <c r="T37" i="11"/>
  <c r="U37" i="11"/>
  <c r="Q39" i="11"/>
  <c r="N39" i="11"/>
  <c r="U39" i="11"/>
  <c r="T39" i="11"/>
  <c r="S39" i="11"/>
  <c r="R39" i="11"/>
  <c r="P39" i="11"/>
  <c r="O39" i="11"/>
  <c r="V38" i="11"/>
  <c r="V36" i="11"/>
  <c r="V35" i="11"/>
  <c r="V34" i="11"/>
  <c r="V33" i="11"/>
  <c r="V32" i="11"/>
  <c r="V31" i="11"/>
  <c r="V30" i="11"/>
  <c r="V29" i="11"/>
  <c r="U18" i="11"/>
  <c r="U19" i="11"/>
  <c r="U20" i="11"/>
  <c r="U21" i="11"/>
  <c r="U22" i="11"/>
  <c r="U23" i="11"/>
  <c r="U17" i="11"/>
  <c r="I39" i="11"/>
  <c r="H39" i="11"/>
  <c r="G39" i="11"/>
  <c r="F39" i="11"/>
  <c r="E39" i="11"/>
  <c r="D39" i="11"/>
  <c r="C39" i="11"/>
  <c r="B39" i="11"/>
  <c r="H69" i="7"/>
  <c r="H68" i="7"/>
  <c r="H67" i="7"/>
  <c r="H63" i="7"/>
  <c r="G92" i="12"/>
  <c r="G91" i="12"/>
  <c r="B66" i="7"/>
  <c r="B65" i="7"/>
  <c r="B64" i="7"/>
  <c r="F91" i="7"/>
  <c r="B63" i="7"/>
  <c r="F90" i="7"/>
  <c r="B62" i="7"/>
  <c r="B62" i="10"/>
  <c r="B63" i="10"/>
  <c r="B64" i="10"/>
  <c r="B65" i="10"/>
  <c r="B61" i="10"/>
  <c r="J39" i="8"/>
  <c r="E65" i="8" s="1"/>
  <c r="I39" i="8"/>
  <c r="H39" i="8"/>
  <c r="G39" i="8"/>
  <c r="F39" i="8"/>
  <c r="E39" i="8"/>
  <c r="D39" i="8"/>
  <c r="C39" i="8"/>
  <c r="B39" i="8"/>
  <c r="I39" i="4"/>
  <c r="H39" i="4"/>
  <c r="G39" i="4"/>
  <c r="F39" i="4"/>
  <c r="E39" i="4"/>
  <c r="D39" i="4"/>
  <c r="B39" i="4"/>
  <c r="I39" i="16"/>
  <c r="H39" i="16"/>
  <c r="G39" i="16"/>
  <c r="F39" i="16"/>
  <c r="E39" i="16"/>
  <c r="D39" i="16"/>
  <c r="C39" i="16"/>
  <c r="B39" i="16"/>
  <c r="I39" i="2"/>
  <c r="H39" i="2"/>
  <c r="G39" i="2"/>
  <c r="F39" i="2"/>
  <c r="E39" i="2"/>
  <c r="D39" i="2"/>
  <c r="C39" i="2"/>
  <c r="B39" i="2"/>
  <c r="J39" i="9"/>
  <c r="E66" i="9" s="1"/>
  <c r="I39" i="9"/>
  <c r="H39" i="9"/>
  <c r="G39" i="9"/>
  <c r="F39" i="9"/>
  <c r="E39" i="9"/>
  <c r="D39" i="9"/>
  <c r="C39" i="9"/>
  <c r="B39" i="9"/>
  <c r="J39" i="14"/>
  <c r="I39" i="14"/>
  <c r="H39" i="14"/>
  <c r="G39" i="14"/>
  <c r="F39" i="14"/>
  <c r="E39" i="14"/>
  <c r="D39" i="14"/>
  <c r="C39" i="14"/>
  <c r="B39" i="14"/>
  <c r="H39" i="3"/>
  <c r="G39" i="3"/>
  <c r="F39" i="3"/>
  <c r="E39" i="3"/>
  <c r="D39" i="3"/>
  <c r="C39" i="3"/>
  <c r="B39" i="3"/>
  <c r="J39" i="12"/>
  <c r="E66" i="12" s="1"/>
  <c r="I39" i="12"/>
  <c r="H39" i="12"/>
  <c r="G39" i="12"/>
  <c r="F39" i="12"/>
  <c r="E39" i="12"/>
  <c r="D39" i="12"/>
  <c r="C39" i="12"/>
  <c r="B39" i="12"/>
  <c r="G39" i="7"/>
  <c r="F87" i="10"/>
  <c r="J30" i="10"/>
  <c r="E62" i="10" s="1"/>
  <c r="AF39" i="21" l="1"/>
  <c r="T11" i="21"/>
  <c r="AE11" i="21"/>
  <c r="U39" i="21"/>
  <c r="T11" i="4"/>
  <c r="AF39" i="8"/>
  <c r="T11" i="8"/>
  <c r="U37" i="8"/>
  <c r="AF37" i="8"/>
  <c r="J39" i="6"/>
  <c r="E66" i="6" s="1"/>
  <c r="U39" i="9"/>
  <c r="AD68" i="9"/>
  <c r="T11" i="12"/>
  <c r="AE11" i="5"/>
  <c r="U39" i="5"/>
  <c r="U37" i="5"/>
  <c r="AF37" i="5"/>
  <c r="U36" i="10"/>
  <c r="AF37" i="10"/>
  <c r="T11" i="10"/>
  <c r="AF39" i="10"/>
  <c r="AE11" i="10"/>
  <c r="AF11" i="11"/>
  <c r="AG39" i="11"/>
  <c r="AG37" i="11"/>
  <c r="AG39" i="2"/>
  <c r="T11" i="7"/>
  <c r="T11" i="6"/>
  <c r="U39" i="6"/>
  <c r="AE11" i="6"/>
  <c r="AF39" i="6"/>
  <c r="U37" i="6"/>
  <c r="AF37" i="6"/>
  <c r="T11" i="9"/>
  <c r="U37" i="9"/>
  <c r="AF37" i="9"/>
  <c r="AE11" i="9"/>
  <c r="AF39" i="9"/>
  <c r="T11" i="13"/>
  <c r="AE11" i="13"/>
  <c r="U37" i="13"/>
  <c r="AF37" i="13"/>
  <c r="V39" i="2"/>
  <c r="AF11" i="2"/>
  <c r="U11" i="2"/>
  <c r="V37" i="2"/>
  <c r="AG37" i="2"/>
  <c r="J39" i="3"/>
  <c r="E66" i="3" s="1"/>
  <c r="AF39" i="3"/>
  <c r="T11" i="3"/>
  <c r="U37" i="3"/>
  <c r="AF37" i="3"/>
  <c r="U39" i="3"/>
  <c r="AE11" i="3"/>
  <c r="AF39" i="14"/>
  <c r="U37" i="14"/>
  <c r="T11" i="14"/>
  <c r="U39" i="14"/>
  <c r="AE11" i="14"/>
  <c r="AF39" i="7"/>
  <c r="U37" i="7"/>
  <c r="AF37" i="7"/>
  <c r="AE11" i="7"/>
  <c r="U39" i="7"/>
  <c r="AF39" i="12"/>
  <c r="U37" i="12"/>
  <c r="AF37" i="12"/>
  <c r="AE11" i="12"/>
  <c r="U39" i="12"/>
  <c r="AE11" i="15"/>
  <c r="AF39" i="15"/>
  <c r="T11" i="15"/>
  <c r="U37" i="15"/>
  <c r="AF37" i="15"/>
  <c r="U37" i="4"/>
  <c r="AF37" i="4"/>
  <c r="AE11" i="4"/>
  <c r="AF39" i="4"/>
  <c r="U39" i="10"/>
  <c r="AF37" i="14"/>
  <c r="U37" i="16"/>
  <c r="AF37" i="16"/>
  <c r="T11" i="16"/>
  <c r="U39" i="16"/>
  <c r="AE11" i="16"/>
  <c r="AF39" i="16"/>
  <c r="F87" i="16"/>
  <c r="V39" i="11"/>
  <c r="V37" i="11"/>
  <c r="I11" i="5" l="1"/>
  <c r="I39" i="10"/>
  <c r="J30" i="16" l="1"/>
  <c r="J31" i="16"/>
  <c r="J32" i="16"/>
  <c r="J33" i="16"/>
  <c r="J34" i="16"/>
  <c r="J35" i="16"/>
  <c r="J36" i="16"/>
  <c r="J37" i="16"/>
  <c r="J29" i="16"/>
  <c r="J31" i="11"/>
  <c r="E64" i="11" s="1"/>
  <c r="J32" i="11"/>
  <c r="E65" i="11" s="1"/>
  <c r="J33" i="11"/>
  <c r="E66" i="11" s="1"/>
  <c r="J34" i="11"/>
  <c r="J35" i="11"/>
  <c r="J36" i="11"/>
  <c r="J37" i="11"/>
  <c r="J30" i="11"/>
  <c r="E63" i="11" s="1"/>
  <c r="J29" i="11"/>
  <c r="E62" i="11" s="1"/>
  <c r="P11" i="11"/>
  <c r="Q11" i="11"/>
  <c r="R11" i="11"/>
  <c r="S11" i="11"/>
  <c r="T11" i="11"/>
  <c r="U7" i="11"/>
  <c r="U8" i="11"/>
  <c r="U9" i="11"/>
  <c r="U10" i="11"/>
  <c r="U6" i="11"/>
  <c r="O11" i="11"/>
  <c r="N11" i="11"/>
  <c r="E37" i="4"/>
  <c r="B37" i="4"/>
  <c r="I39" i="7"/>
  <c r="C39" i="10"/>
  <c r="D39" i="10"/>
  <c r="E39" i="10"/>
  <c r="F39" i="10"/>
  <c r="C39" i="7"/>
  <c r="D39" i="7"/>
  <c r="E39" i="7"/>
  <c r="F39" i="7"/>
  <c r="H39" i="7"/>
  <c r="J31" i="10"/>
  <c r="E63" i="10" s="1"/>
  <c r="J32" i="10"/>
  <c r="E64" i="10" s="1"/>
  <c r="J33" i="10"/>
  <c r="E65" i="10" s="1"/>
  <c r="J34" i="10"/>
  <c r="J35" i="10"/>
  <c r="J36" i="10"/>
  <c r="J29" i="10"/>
  <c r="E61" i="10" s="1"/>
  <c r="G39" i="10"/>
  <c r="H39" i="10"/>
  <c r="I37" i="10"/>
  <c r="I39" i="15"/>
  <c r="B39" i="15"/>
  <c r="C39" i="15"/>
  <c r="D39" i="15"/>
  <c r="E39" i="15"/>
  <c r="F39" i="15"/>
  <c r="G39" i="15"/>
  <c r="E64" i="15"/>
  <c r="D37" i="15"/>
  <c r="I37" i="8"/>
  <c r="F37" i="8"/>
  <c r="H39" i="15"/>
  <c r="J38" i="15"/>
  <c r="E62" i="2"/>
  <c r="E63" i="2"/>
  <c r="E64" i="2"/>
  <c r="E65" i="2"/>
  <c r="J38" i="2"/>
  <c r="E61" i="2"/>
  <c r="F37" i="9"/>
  <c r="E62" i="9"/>
  <c r="D37" i="7"/>
  <c r="E37" i="10"/>
  <c r="D37" i="10"/>
  <c r="U11" i="11" l="1"/>
  <c r="F87" i="8"/>
  <c r="J37" i="15"/>
  <c r="J39" i="10"/>
  <c r="E66" i="10" s="1"/>
  <c r="J39" i="2"/>
  <c r="E66" i="2" s="1"/>
  <c r="F88" i="10"/>
  <c r="J39" i="16"/>
  <c r="E65" i="16" s="1"/>
  <c r="J39" i="11"/>
  <c r="E67" i="11" s="1"/>
  <c r="J37" i="10"/>
  <c r="E68" i="15"/>
  <c r="I7" i="10" l="1"/>
  <c r="I8" i="10"/>
  <c r="I9" i="10"/>
  <c r="I10" i="10"/>
  <c r="I6" i="10"/>
  <c r="G11" i="3"/>
  <c r="F11" i="3"/>
  <c r="E11" i="3"/>
  <c r="D11" i="3"/>
  <c r="C11" i="3"/>
  <c r="B11" i="3"/>
  <c r="B23" i="3"/>
  <c r="C23" i="3"/>
  <c r="D23" i="3"/>
  <c r="E23" i="3"/>
  <c r="F23" i="3"/>
  <c r="H11" i="3"/>
  <c r="I10" i="3"/>
  <c r="I9" i="3"/>
  <c r="I8" i="3"/>
  <c r="I7" i="3"/>
  <c r="I6" i="3"/>
  <c r="H11" i="16"/>
  <c r="G11" i="16"/>
  <c r="F11" i="16"/>
  <c r="E11" i="16"/>
  <c r="D11" i="16"/>
  <c r="C11" i="16"/>
  <c r="B11" i="16"/>
  <c r="F86" i="16" s="1"/>
  <c r="I10" i="16"/>
  <c r="I9" i="16"/>
  <c r="I8" i="16"/>
  <c r="I7" i="16"/>
  <c r="I6" i="16"/>
  <c r="H11" i="8"/>
  <c r="G11" i="8"/>
  <c r="F11" i="8"/>
  <c r="E11" i="8"/>
  <c r="D11" i="8"/>
  <c r="C11" i="8"/>
  <c r="I10" i="8"/>
  <c r="I9" i="8"/>
  <c r="I8" i="8"/>
  <c r="I7" i="8"/>
  <c r="I6" i="8"/>
  <c r="I7" i="5"/>
  <c r="I8" i="5"/>
  <c r="I9" i="5"/>
  <c r="I10" i="5"/>
  <c r="I6" i="5"/>
  <c r="H11" i="10"/>
  <c r="G11" i="10"/>
  <c r="F11" i="10"/>
  <c r="E11" i="10"/>
  <c r="D11" i="10"/>
  <c r="C11" i="10"/>
  <c r="B39" i="10"/>
  <c r="B39" i="7"/>
  <c r="G37" i="3"/>
  <c r="E37" i="3"/>
  <c r="D37" i="3"/>
  <c r="C37" i="3"/>
  <c r="B37" i="3"/>
  <c r="H37" i="3"/>
  <c r="H23" i="3"/>
  <c r="G23" i="3"/>
  <c r="J37" i="3" l="1"/>
  <c r="I23" i="3"/>
  <c r="E67" i="7"/>
  <c r="I11" i="16"/>
  <c r="I11" i="3"/>
  <c r="I11" i="8"/>
  <c r="I11" i="10"/>
  <c r="I37" i="2"/>
  <c r="H37" i="2"/>
  <c r="B37" i="2"/>
  <c r="C37" i="2"/>
  <c r="D37" i="2"/>
  <c r="E37" i="2"/>
  <c r="F37" i="2"/>
  <c r="G37" i="2"/>
  <c r="B8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tc={963FB8D4-2C14-409A-9B88-440FDE59A6C3}</author>
    <author>tc={3D5F3AE0-8006-4563-B76A-E28AF69B8D50}</author>
    <author>tc={0C0DD6C9-C8DA-4BC7-BEFA-F8672D001EA0}</author>
    <author>tc={3500DB65-66E6-4BFB-95DD-FF3AF5F5433C}</author>
    <author>tc={A1D442C9-AB20-4A57-84D6-250670060FA9}</author>
    <author>tc={42454FF9-C686-45A5-9EC3-20C1B204A7E1}</author>
    <author>www.statistikdatabasen.scb.se</author>
    <author>tc={E1CA9AB8-70CF-4CFC-B92D-4DCD76677C76}</author>
    <author>tc={330C630F-BF4C-4A7C-A1C3-A7643DBB1F5F}</author>
    <author>tc={7C4D1C16-FA6C-401B-B81F-99D7CA8D9E5F}</author>
    <author>tc={F803F475-B057-4EC1-9DFA-CD67F2272A23}</author>
    <author>tc={97855425-C4D8-4618-8042-16D81392DDA2}</author>
  </authors>
  <commentList>
    <comment ref="C6" authorId="0" shapeId="0" xr:uid="{963FB8D4-2C14-409A-9B88-440FDE59A6C3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2020</t>
      </text>
    </comment>
    <comment ref="G6" authorId="1" shapeId="0" xr:uid="{3D5F3AE0-8006-4563-B76A-E28AF69B8D50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2020</t>
      </text>
    </comment>
    <comment ref="P6" authorId="2" shapeId="0" xr:uid="{0C0DD6C9-C8DA-4BC7-BEFA-F8672D001EA0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2015</t>
      </text>
    </comment>
    <comment ref="Q6" authorId="3" shapeId="0" xr:uid="{3500DB65-66E6-4BFB-95DD-FF3AF5F5433C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2015</t>
      </text>
    </comment>
    <comment ref="T6" authorId="4" shapeId="0" xr:uid="{A1D442C9-AB20-4A57-84D6-250670060FA9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2020</t>
      </text>
    </comment>
    <comment ref="D7" authorId="5" shapeId="0" xr:uid="{42454FF9-C686-45A5-9EC3-20C1B204A7E1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  <comment ref="A18" authorId="6" shapeId="0" xr:uid="{3906C66F-BF41-449B-A1B7-D18CBE587D27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N18" authorId="6" shapeId="0" xr:uid="{BD92D358-C4B3-4616-BE88-A98205C55612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G18" authorId="6" shapeId="0" xr:uid="{2D4004F4-1961-4453-A551-0B1DF9CCE269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19" authorId="6" shapeId="0" xr:uid="{468172C8-906D-44E4-ACEB-8353F0BDB7A4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19" authorId="6" shapeId="0" xr:uid="{2D36F57D-0C21-4380-B998-47D4F6E6F9F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AG19" authorId="6" shapeId="0" xr:uid="{5CE6B50D-1D84-4FD4-AC29-72447767919B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29" authorId="7" shapeId="0" xr:uid="{E1CA9AB8-70CF-4CFC-B92D-4DCD76677C76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  <comment ref="F29" authorId="8" shapeId="0" xr:uid="{330C630F-BF4C-4A7C-A1C3-A7643DBB1F5F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  <comment ref="G29" authorId="9" shapeId="0" xr:uid="{7C4D1C16-FA6C-401B-B81F-99D7CA8D9E5F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2020</t>
      </text>
    </comment>
    <comment ref="R29" authorId="10" shapeId="0" xr:uid="{F803F475-B057-4EC1-9DFA-CD67F2272A23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  <comment ref="V29" authorId="11" shapeId="0" xr:uid="{97855425-C4D8-4618-8042-16D81392DDA2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2022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19" authorId="0" shapeId="0" xr:uid="{5576708D-D5BB-4772-A098-5A751D5585AC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0" shapeId="0" xr:uid="{101CA301-37BE-46DB-8814-077C95DF1F04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0" shapeId="0" xr:uid="{A6F3A192-DB57-45EE-B927-65F483F1F3D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B392F570-C5C2-4CF7-8FDC-B1FEF8C1EC94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0" shapeId="0" xr:uid="{F71B11DA-C683-4CBF-B18D-DD3D7AA27219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0" shapeId="0" xr:uid="{8EB816B5-3770-4D14-80BA-B22ACFD0982F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tc={14D7D754-2A96-4B46-8C93-85F795ED0CB5}</author>
    <author>tc={64BE3C39-A5CF-4474-83E4-B45C592078F7}</author>
    <author>tc={85CDCF68-8F06-48DB-A1D1-88C8EAF1ADA4}</author>
    <author>tc={9770EA0F-29AF-4B08-AD7D-CE8543FBEBED}</author>
    <author>tc={D3DFD344-D1AC-468C-AB0B-4A2D5D1DB3CA}</author>
    <author>tc={2E76EF12-BEA0-4ABF-B230-051DD79D74AC}</author>
    <author>tc={4C0EE9A3-B948-461B-AFD3-5681361B80D6}</author>
  </authors>
  <commentList>
    <comment ref="A19" authorId="0" shapeId="0" xr:uid="{43461E3E-3DCD-49E2-8385-8151D9A2BB07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0" shapeId="0" xr:uid="{6BC903C7-8BD3-4367-BF6C-CA6683E8FDAF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0" shapeId="0" xr:uid="{62743C29-C3BE-4D90-AF09-49283B3365E4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104D6809-9EA3-4A9D-9951-6A1DC4FF5EA8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0" shapeId="0" xr:uid="{D645F62B-48BF-499D-B682-B40A196A2AE8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0" shapeId="0" xr:uid="{72DE55E9-5825-4D1D-A36E-1ED18A5BB83B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0" authorId="1" shapeId="0" xr:uid="{14D7D754-2A96-4B46-8C93-85F795ED0CB5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2017</t>
      </text>
    </comment>
    <comment ref="J30" authorId="2" shapeId="0" xr:uid="{64BE3C39-A5CF-4474-83E4-B45C592078F7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Från 2018
</t>
      </text>
    </comment>
    <comment ref="I32" authorId="3" shapeId="0" xr:uid="{85CDCF68-8F06-48DB-A1D1-88C8EAF1ADA4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  <comment ref="J32" authorId="4" shapeId="0" xr:uid="{9770EA0F-29AF-4B08-AD7D-CE8543FBEBED}">
      <text>
        <t>[Trådad kommentar]
I din version av Excel kan du läsa den här trådade kommentaren, men eventuella ändringar i den tas bort om filen öppnas i en senare version av Excel. Läs mer: https://go.microsoft.com/fwlink/?linkid=870924
Kommentar:
    Fråm 2013</t>
      </text>
    </comment>
    <comment ref="F34" authorId="5" shapeId="0" xr:uid="{D3DFD344-D1AC-468C-AB0B-4A2D5D1DB3CA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2020</t>
      </text>
    </comment>
    <comment ref="I34" authorId="6" shapeId="0" xr:uid="{2E76EF12-BEA0-4ABF-B230-051DD79D74AC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  <comment ref="J36" authorId="7" shapeId="0" xr:uid="{4C0EE9A3-B948-461B-AFD3-5681361B80D6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tc={7965AF42-9146-495E-91D2-F6824D1852D3}</author>
  </authors>
  <commentList>
    <comment ref="A19" authorId="0" shapeId="0" xr:uid="{883FA002-F99A-44B6-AA55-89FD45197B97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0" shapeId="0" xr:uid="{FE4CDF5A-3795-4BB2-B3BD-DFD8A861E6A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0" shapeId="0" xr:uid="{A2608288-6CE1-4B80-AA5D-B15295EC5688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65CEBEA7-72D7-420F-A48D-0DA554192E55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0" shapeId="0" xr:uid="{3118E401-8982-401C-A171-13BB0FB2F627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0" shapeId="0" xr:uid="{997A7CD8-C62E-40BA-B035-CEFD5E719077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D30" authorId="1" shapeId="0" xr:uid="{7965AF42-9146-495E-91D2-F6824D1852D3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2018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tc={34E124B3-7F68-4130-BE41-1F603A8ADCED}</author>
    <author>tc={789A6844-8984-43A1-92BC-FE4656860F0D}</author>
    <author>tc={09F00A42-0E46-4263-914C-43D0C785D3A5}</author>
    <author>tc={1AEE6BA8-CD68-40F8-82F2-240BF5532C22}</author>
  </authors>
  <commentList>
    <comment ref="A19" authorId="0" shapeId="0" xr:uid="{4701462F-2009-4D50-8FC2-3DD74B516C8F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0" shapeId="0" xr:uid="{05D9DA72-30E8-423F-AC78-C451C5680103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0" shapeId="0" xr:uid="{8A6C6FCC-1542-40AE-BAF4-B840253A8056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AD0AA009-D882-43F0-9D68-46E65F9CF4FD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0" shapeId="0" xr:uid="{B819D7F4-CB9D-48D6-83D2-B1AD0C9FA7F2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0" shapeId="0" xr:uid="{5F3655D4-DEC3-4078-BD36-8190E3F435C6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0" authorId="1" shapeId="0" xr:uid="{34E124B3-7F68-4130-BE41-1F603A8ADCED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Från 2021
</t>
      </text>
    </comment>
    <comment ref="I30" authorId="2" shapeId="0" xr:uid="{789A6844-8984-43A1-92BC-FE4656860F0D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2019</t>
      </text>
    </comment>
    <comment ref="F34" authorId="3" shapeId="0" xr:uid="{09F00A42-0E46-4263-914C-43D0C785D3A5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2019</t>
      </text>
    </comment>
    <comment ref="I34" authorId="4" shapeId="0" xr:uid="{1AEE6BA8-CD68-40F8-82F2-240BF5532C22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tc={09E91B84-3A3B-4C9A-A9CA-707555243C64}</author>
    <author>www.statistikdatabasen.scb.se</author>
    <author>tc={8F4B8D39-4CB4-4DB9-B7E1-AF7E766A458B}</author>
    <author>tc={EED760CB-9A71-4F0C-98D8-8CCD2100626C}</author>
  </authors>
  <commentList>
    <comment ref="B9" authorId="0" shapeId="0" xr:uid="{09E91B84-3A3B-4C9A-A9CA-707555243C64}">
      <text>
        <t>[Trådad kommentar]
I din version av Excel kan du läsa den här trådade kommentaren, men eventuella ändringar i den tas bort om filen öppnas i en senare version av Excel. Läs mer: https://go.microsoft.com/fwlink/?linkid=870924
Kommentar:
    Kontakta Tekniska verken för uppgifter</t>
      </text>
    </comment>
    <comment ref="A19" authorId="1" shapeId="0" xr:uid="{6251E561-9D0F-4A32-A4FB-FEB1D61B3BCD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1" shapeId="0" xr:uid="{30293151-2886-496D-B5D3-0566C45DEE16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1" shapeId="0" xr:uid="{4C091375-F25B-4BB0-937F-802E86D5080B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 shapeId="0" xr:uid="{8926BB7B-9F88-42AB-B216-F54C9608E8C1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1" shapeId="0" xr:uid="{C2329D1E-523D-449C-8FA1-F6D311E7C049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1" shapeId="0" xr:uid="{895890AF-C550-4CBA-8E0B-1FB769AD8BEB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0" authorId="2" shapeId="0" xr:uid="{8F4B8D39-4CB4-4DB9-B7E1-AF7E766A458B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  <comment ref="E30" authorId="3" shapeId="0" xr:uid="{EED760CB-9A71-4F0C-98D8-8CCD2100626C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2019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tc={6AF2025E-A84D-4234-9132-775B5487DB57}</author>
    <author>tc={EFFA60B3-109B-435B-8ACF-97EE77FD6326}</author>
  </authors>
  <commentList>
    <comment ref="A19" authorId="0" shapeId="0" xr:uid="{9E453C49-B011-4480-ACB5-D27680A09CD4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0" shapeId="0" xr:uid="{5E011AFB-0078-4B37-BC9D-E0DE4FFAFC5B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0" shapeId="0" xr:uid="{68EC29C7-D95F-4F4E-9958-347418321417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D86D85EE-EEDD-4C7E-B6F0-4526CB41BA25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0" shapeId="0" xr:uid="{DDD0C261-DD84-4C84-B407-8D90BCCA2697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0" shapeId="0" xr:uid="{AC85D4FC-250C-4E30-A9F7-7791BD69A605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D30" authorId="1" shapeId="0" xr:uid="{6AF2025E-A84D-4234-9132-775B5487DB57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2019</t>
      </text>
    </comment>
    <comment ref="I30" authorId="2" shapeId="0" xr:uid="{EFFA60B3-109B-435B-8ACF-97EE77FD6326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2013</t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tc={AED66094-398C-42A0-8330-5F914DC53D5C}</author>
    <author>tc={EF5E7126-D6EF-4F46-948E-889227F13D48}</author>
  </authors>
  <commentList>
    <comment ref="A19" authorId="0" shapeId="0" xr:uid="{DBB10BD3-5D00-48CD-8CF2-1F30748FDEB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0" shapeId="0" xr:uid="{F1D9478B-9369-4A24-98AB-0EAA4D60E471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0" shapeId="0" xr:uid="{FCD6F515-B197-46A7-99D0-7B718F199C5B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B5C5FDED-6A3A-4D77-8CF7-BE47864C5F54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0" shapeId="0" xr:uid="{71D762BF-37B8-4471-AB82-6B206F4BD42C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0" shapeId="0" xr:uid="{84964356-4089-41C5-8981-F8C14FCA2FE6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T30" authorId="1" shapeId="0" xr:uid="{AED66094-398C-42A0-8330-5F914DC53D5C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2013</t>
      </text>
    </comment>
    <comment ref="AE30" authorId="2" shapeId="0" xr:uid="{EF5E7126-D6EF-4F46-948E-889227F13D48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2013</t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tc={A02A15D8-FA9B-4C23-B0B7-17B3912EB181}</author>
    <author>www.statistikdatabasen.scb.se</author>
    <author>tc={1CA893A1-3A6B-4EFD-B789-450587D3AA4C}</author>
    <author>tc={915003F1-DB82-4F72-BAEF-E5C7452D2D6E}</author>
    <author>tc={B14EBABD-5E0B-4118-ADF7-6A2734424DE5}</author>
  </authors>
  <commentList>
    <comment ref="B9" authorId="0" shapeId="0" xr:uid="{A02A15D8-FA9B-4C23-B0B7-17B3912EB181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Kontakta Rabbelashede kraft för uppgifter </t>
      </text>
    </comment>
    <comment ref="A19" authorId="1" shapeId="0" xr:uid="{D79EF07A-E878-43BD-9175-3AAFA5F0735F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M19" authorId="1" shapeId="0" xr:uid="{4F6B0E6D-6E39-426A-A35D-003B338A0CFB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X19" authorId="1" shapeId="0" xr:uid="{36FF5EB0-4132-4BED-AD4C-47F94C681132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 shapeId="0" xr:uid="{C274BDE1-9267-4955-91D7-FDE565C31068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20" authorId="1" shapeId="0" xr:uid="{8FAB8108-D4FB-48AA-87DA-84D0F20D9494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X20" authorId="1" shapeId="0" xr:uid="{E3C50E37-F957-47A7-89C9-62C9314B93F6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I30" authorId="2" shapeId="0" xr:uid="{1CA893A1-3A6B-4EFD-B789-450587D3AA4C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2013</t>
      </text>
    </comment>
    <comment ref="U30" authorId="3" shapeId="0" xr:uid="{915003F1-DB82-4F72-BAEF-E5C7452D2D6E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2013</t>
      </text>
    </comment>
    <comment ref="AF30" authorId="4" shapeId="0" xr:uid="{B14EBABD-5E0B-4118-ADF7-6A2734424DE5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2013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tc={C34E941D-79B6-4B54-88C1-F2F33D5C338B}</author>
    <author>tc={4B172A30-814F-49CD-A693-99727B0A5FBF}</author>
    <author>tc={7D6E1F0C-4DA5-4213-8F14-3681BFB8F8B9}</author>
  </authors>
  <commentList>
    <comment ref="A19" authorId="0" shapeId="0" xr:uid="{7A9913A1-E4FB-4B99-ABB6-4F638C3127BF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0" shapeId="0" xr:uid="{A10842B7-6B8E-4A02-BF82-3D47C4ED8A67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0" shapeId="0" xr:uid="{75D52F6A-D6C7-4DD1-9C21-82624C426FCA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A3FA8D73-D174-4AF7-9379-4974FE4C3DBC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0" shapeId="0" xr:uid="{9A2283FD-275E-4F18-9721-FC339194A6F4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0" shapeId="0" xr:uid="{E7DF101F-0ED1-4DA1-A430-4DEE4F0D56BF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D30" authorId="1" shapeId="0" xr:uid="{C34E941D-79B6-4B54-88C1-F2F33D5C338B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  <comment ref="E30" authorId="2" shapeId="0" xr:uid="{4B172A30-814F-49CD-A693-99727B0A5FBF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2018</t>
      </text>
    </comment>
    <comment ref="I32" authorId="3" shapeId="0" xr:uid="{7D6E1F0C-4DA5-4213-8F14-3681BFB8F8B9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2015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tc={6392ABBB-DEAE-43E9-9252-5C66B9296C01}</author>
    <author>tc={20E255B3-0660-4DA0-89F4-A3F8AC4EBE08}</author>
    <author>tc={B818E5CD-8AEB-4009-8DF4-38D05B1FF069}</author>
    <author>tc={A7F7C008-4C23-442E-97F6-95B6A3868E8C}</author>
    <author>tc={6902AB78-D6F9-4240-B530-EAF0578D57E8}</author>
    <author>tc={10E46DB3-229C-44AF-BA15-3FC712EDF35D}</author>
    <author>www.statistikdatabasen.scb.se</author>
    <author>tc={3DDD0FD8-C420-4DA2-B72C-7476875A355A}</author>
    <author>tc={F93BE9A8-C2E6-40B1-94E6-9D9BAD0A88EA}</author>
  </authors>
  <commentList>
    <comment ref="B6" authorId="0" shapeId="0" xr:uid="{6392ABBB-DEAE-43E9-9252-5C66B9296C01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2015</t>
      </text>
    </comment>
    <comment ref="C6" authorId="1" shapeId="0" xr:uid="{20E255B3-0660-4DA0-89F4-A3F8AC4EBE08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2015</t>
      </text>
    </comment>
    <comment ref="D6" authorId="2" shapeId="0" xr:uid="{B818E5CD-8AEB-4009-8DF4-38D05B1FF069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2015</t>
      </text>
    </comment>
    <comment ref="G6" authorId="3" shapeId="0" xr:uid="{A7F7C008-4C23-442E-97F6-95B6A3868E8C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Från 2015
</t>
      </text>
    </comment>
    <comment ref="B8" authorId="4" shapeId="0" xr:uid="{6902AB78-D6F9-4240-B530-EAF0578D57E8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Från 2020
</t>
      </text>
    </comment>
    <comment ref="G11" authorId="5" shapeId="0" xr:uid="{10E46DB3-229C-44AF-BA15-3FC712EDF35D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Från 2015
</t>
      </text>
    </comment>
    <comment ref="A19" authorId="6" shapeId="0" xr:uid="{80DFB9FF-0951-492D-8F89-65B1F4428E7D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6" shapeId="0" xr:uid="{BF80D5E5-AC3B-4540-979E-5D147097E151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6" shapeId="0" xr:uid="{F9D6A6BC-336C-4F17-9CB7-ABC40D6EB1FB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6" shapeId="0" xr:uid="{1899AE0C-F36E-467B-AF7D-BBDB74322C7D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6" shapeId="0" xr:uid="{A16D0CD7-DBAD-443A-916D-34B878A602E2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6" shapeId="0" xr:uid="{DFDD67C0-BC68-4DB1-8C4A-A7CBE85837E9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0" authorId="7" shapeId="0" xr:uid="{3DDD0FD8-C420-4DA2-B72C-7476875A355A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  <comment ref="D30" authorId="8" shapeId="0" xr:uid="{F93BE9A8-C2E6-40B1-94E6-9D9BAD0A88EA}">
      <text>
        <t>[Trådad kommentar]
I din version av Excel kan du läsa den här trådade kommentaren, men eventuella ändringar i den tas bort om filen öppnas i en senare version av Excel. Läs mer: https://go.microsoft.com/fwlink/?linkid=870924
Kommentar:
    Uppgiften är ett antagande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tc={24EC7910-2718-4F60-BD6F-962A4745C32F}</author>
    <author>tc={41BDB8E1-7890-4C5A-8A54-F8654ED70A36}</author>
  </authors>
  <commentList>
    <comment ref="A19" authorId="0" shapeId="0" xr:uid="{C3DDD4B8-3C76-4BAE-BF2A-E6EA95216DCE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0" shapeId="0" xr:uid="{5106BD0D-609D-4447-97C2-62CC35FD989B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0" shapeId="0" xr:uid="{A26A42D2-BCCD-4D06-B20A-3628668BC254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D0453071-E82D-4725-B2F5-A0CECF21B078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0" shapeId="0" xr:uid="{8062B1D8-EF70-4575-BC66-C6001F02BFFF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0" shapeId="0" xr:uid="{42571773-79CC-48EF-A612-E2B59D60991D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D30" authorId="1" shapeId="0" xr:uid="{24EC7910-2718-4F60-BD6F-962A4745C32F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2021</t>
      </text>
    </comment>
    <comment ref="G30" authorId="2" shapeId="0" xr:uid="{41BDB8E1-7890-4C5A-8A54-F8654ED70A36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2020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19" authorId="0" shapeId="0" xr:uid="{B1D75A02-59A2-46DC-9A4A-997799018DBC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0" shapeId="0" xr:uid="{ED7AA36C-F844-4EF5-B791-E134D5FC1FA3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0" shapeId="0" xr:uid="{EC1BD04A-B295-4CC1-A48B-D5B5F6BD277F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3E12772B-DF24-4B3D-B1B2-4527EF677098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0" shapeId="0" xr:uid="{3C61CBE7-C3BE-4AAC-996D-BCFD1801931F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0" shapeId="0" xr:uid="{0ABA53C2-B8A0-4C3B-89BA-A50CF7762CC5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tc={49005897-F84A-4E6E-B735-9B9FEC5CB1F8}</author>
    <author>tc={85B67397-35AB-4D5C-B95F-48C42341FFDD}</author>
    <author>tc={1549FA92-3F2E-43F9-AFFF-965AA4B5222F}</author>
    <author>www.statistikdatabasen.scb.se</author>
    <author>tc={F3BC089A-91DC-4771-93D6-0C004E8FAC97}</author>
    <author>tc={878D69B5-BDAE-4451-B0F6-6F1970B52992}</author>
    <author>tc={D7D59274-AD80-40BA-A7AF-B928838F7696}</author>
  </authors>
  <commentList>
    <comment ref="B6" authorId="0" shapeId="0" xr:uid="{49005897-F84A-4E6E-B735-9B9FEC5CB1F8}">
      <text>
        <t>[Trådad kommentar]
I din version av Excel kan du läsa den här trådade kommentaren, men eventuella ändringar i den tas bort om filen öppnas i en senare version av Excel. Läs mer: https://go.microsoft.com/fwlink/?linkid=870924
Kommentar:
    Siffran avser 2019</t>
      </text>
    </comment>
    <comment ref="C6" authorId="1" shapeId="0" xr:uid="{85B67397-35AB-4D5C-B95F-48C42341FFDD}">
      <text>
        <t>[Trådad kommentar]
I din version av Excel kan du läsa den här trådade kommentaren, men eventuella ändringar i den tas bort om filen öppnas i en senare version av Excel. Läs mer: https://go.microsoft.com/fwlink/?linkid=870924
Kommentar:
    Siffran avser 2019</t>
      </text>
    </comment>
    <comment ref="G6" authorId="2" shapeId="0" xr:uid="{1549FA92-3F2E-43F9-AFFF-965AA4B5222F}">
      <text>
        <t>[Trådad kommentar]
I din version av Excel kan du läsa den här trådade kommentaren, men eventuella ändringar i den tas bort om filen öppnas i en senare version av Excel. Läs mer: https://go.microsoft.com/fwlink/?linkid=870924
Kommentar:
    Siffran avser 2019</t>
      </text>
    </comment>
    <comment ref="A19" authorId="3" shapeId="0" xr:uid="{55F9BB54-A456-4C9D-8ECF-B1947AAA80D4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3" shapeId="0" xr:uid="{E9AEAA6B-4A93-49B9-BAB2-CF4DB3B23ECE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3" shapeId="0" xr:uid="{36311FCB-6646-490F-8C93-6215DAECD5C7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3" shapeId="0" xr:uid="{29AE33B0-0C4C-48AC-90B4-4BEE3CC13237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3" shapeId="0" xr:uid="{4FF28AB2-D0F4-42E3-AA2D-4D2266483543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3" shapeId="0" xr:uid="{0D2AC134-AA36-49B5-B829-18A845369B5B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30" authorId="4" shapeId="0" xr:uid="{F3BC089A-91DC-4771-93D6-0C004E8FAC97}">
      <text>
        <t>[Trådad kommentar]
I din version av Excel kan du läsa den här trådade kommentaren, men eventuella ändringar i den tas bort om filen öppnas i en senare version av Excel. Läs mer: https://go.microsoft.com/fwlink/?linkid=870924
Kommentar:
    Siffran är från 2019</t>
      </text>
    </comment>
    <comment ref="F30" authorId="5" shapeId="0" xr:uid="{878D69B5-BDAE-4451-B0F6-6F1970B52992}">
      <text>
        <t>[Trådad kommentar]
I din version av Excel kan du läsa den här trådade kommentaren, men eventuella ändringar i den tas bort om filen öppnas i en senare version av Excel. Läs mer: https://go.microsoft.com/fwlink/?linkid=870924
Kommentar:
    Siffran är från 2018</t>
      </text>
    </comment>
    <comment ref="I30" authorId="6" shapeId="0" xr:uid="{D7D59274-AD80-40BA-A7AF-B928838F7696}">
      <text>
        <t>[Trådad kommentar]
I din version av Excel kan du läsa den här trådade kommentaren, men eventuella ändringar i den tas bort om filen öppnas i en senare version av Excel. Läs mer: https://go.microsoft.com/fwlink/?linkid=870924
Kommentar:
    Siffran är från 2018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19" authorId="0" shapeId="0" xr:uid="{4017ACA3-2639-44BA-A517-71FD361B1C06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0" shapeId="0" xr:uid="{271D2BD8-4C44-44B9-B7AD-07F05C751623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0" shapeId="0" xr:uid="{E48B1434-2D07-48DF-B446-4D0E17D23BB2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72290536-B2E4-4432-B501-17765321FA36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0" shapeId="0" xr:uid="{9C0CADF1-A977-44AF-B889-1BE3F81815F5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0" shapeId="0" xr:uid="{8A46B76A-211A-41AB-95BD-493001877318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tc={7E78188B-3F01-4C41-A58B-CBAD48E122F7}</author>
  </authors>
  <commentList>
    <comment ref="A19" authorId="0" shapeId="0" xr:uid="{43D59115-8A00-49D0-80ED-62B1BE6F6F9A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L19" authorId="0" shapeId="0" xr:uid="{4290151A-2973-4C25-A9C1-132054FD93EF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W19" authorId="0" shapeId="0" xr:uid="{7DE4D854-420E-4895-AC90-EF1E42072362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3D705648-4E2B-45EF-9307-7D177310512B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L20" authorId="0" shapeId="0" xr:uid="{607774A6-84FD-4E65-B359-DFABFCB838A7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W20" authorId="0" shapeId="0" xr:uid="{F324B15D-BB97-468F-BEF6-E9AF4F3FA9AB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0" authorId="1" shapeId="0" xr:uid="{7E78188B-3F01-4C41-A58B-CBAD48E122F7}">
      <text>
        <t>[Trådad kommentar]
I din version av Excel kan du läsa den här trådade kommentaren, men eventuella ändringar i den tas bort om filen öppnas i en senare version av Excel. Läs mer: https://go.microsoft.com/fwlink/?linkid=870924
Kommentar:
    Från 2018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tc={AAD69E07-A4C8-4969-B593-E6EA0300CF87}</author>
    <author>tc={7B43A62D-4D25-4301-B31E-44DEDD589595}</author>
    <author>tc={2689EBD9-7C5F-4814-8943-02E1631F0FEA}</author>
  </authors>
  <commentList>
    <comment ref="A19" authorId="0" shapeId="0" xr:uid="{E67A1F8E-418A-4BC8-9E1B-04253CF76A76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M19" authorId="0" shapeId="0" xr:uid="{643E8B64-F340-4E20-8118-26B36E0D8E28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X19" authorId="0" shapeId="0" xr:uid="{8168078E-3875-4FC3-A6A7-8E20EA97A5B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 shapeId="0" xr:uid="{E116E21A-55AA-41CD-BA89-72BA422FCABF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20" authorId="0" shapeId="0" xr:uid="{697935CF-CE8C-4BC8-B6A9-24BF7C809FF7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X20" authorId="0" shapeId="0" xr:uid="{E8849C33-07BC-4DB1-B4CB-5C905FE33089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0" authorId="1" shapeId="0" xr:uid="{AAD69E07-A4C8-4969-B593-E6EA0300CF87}">
      <text>
        <t>[Trådad kommentar]
I din version av Excel kan du läsa den här trådade kommentaren, men eventuella ändringar i den tas bort om filen öppnas i en senare version av Excel. Läs mer: https://go.microsoft.com/fwlink/?linkid=870924
Kommentar:
    2021</t>
      </text>
    </comment>
    <comment ref="I32" authorId="2" shapeId="0" xr:uid="{7B43A62D-4D25-4301-B31E-44DEDD589595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2015
</t>
      </text>
    </comment>
    <comment ref="F34" authorId="3" shapeId="0" xr:uid="{2689EBD9-7C5F-4814-8943-02E1631F0FEA}">
      <text>
        <t>[Trådad kommentar]
I din version av Excel kan du läsa den här trådade kommentaren, men eventuella ändringar i den tas bort om filen öppnas i en senare version av Excel. Läs mer: https://go.microsoft.com/fwlink/?linkid=870924
Kommentar:
    2019</t>
      </text>
    </comment>
  </commentList>
</comments>
</file>

<file path=xl/sharedStrings.xml><?xml version="1.0" encoding="utf-8"?>
<sst xmlns="http://schemas.openxmlformats.org/spreadsheetml/2006/main" count="4350" uniqueCount="127">
  <si>
    <t>Elproduktion</t>
  </si>
  <si>
    <t>Slutanvändning</t>
  </si>
  <si>
    <t>kraftvärmeverk + industriellt mottryck</t>
  </si>
  <si>
    <t>övrig värmekraft (kärnkraft, kondenskraft o.dyl.)</t>
  </si>
  <si>
    <t>totalt</t>
  </si>
  <si>
    <t>flytande (icke förnybara)</t>
  </si>
  <si>
    <t>..</t>
  </si>
  <si>
    <t>fast (icke förnybara)</t>
  </si>
  <si>
    <t>gas (icke förnybara)</t>
  </si>
  <si>
    <t>flytande (förnybara)</t>
  </si>
  <si>
    <t>fast (förnybara)</t>
  </si>
  <si>
    <t>gas (förnybara)</t>
  </si>
  <si>
    <t>Totalt</t>
  </si>
  <si>
    <t>1784 Arvika - 2022</t>
  </si>
  <si>
    <t>1784 Arvika - 2023</t>
  </si>
  <si>
    <t>1784 Arvika - 2024</t>
  </si>
  <si>
    <t>Elproduktion och bränsleanvändning (MWh)</t>
  </si>
  <si>
    <t>elproduktion</t>
  </si>
  <si>
    <t>Oljeprodukter</t>
  </si>
  <si>
    <t>Kol och koks</t>
  </si>
  <si>
    <t>Gasol/naturgas</t>
  </si>
  <si>
    <t>Bioolja</t>
  </si>
  <si>
    <t>Biobränslen</t>
  </si>
  <si>
    <t>Biogas</t>
  </si>
  <si>
    <t>avfall, fossil andel</t>
  </si>
  <si>
    <t>Summa produktionssätt</t>
  </si>
  <si>
    <t>Vattenkraft</t>
  </si>
  <si>
    <t>Vindkraft</t>
  </si>
  <si>
    <t>Solceller</t>
  </si>
  <si>
    <t>summa bränsletyp</t>
  </si>
  <si>
    <t xml:space="preserve"> Tabellen visar hur mycket el som produceras i kommunen och hur den produceras. Uppgifterna är tagna från: </t>
  </si>
  <si>
    <t>https://www.statistikdatabasen.scb.se/pxweb/sv/ssd/START__EN__EN0203__EN0203A/ProdbrEl/</t>
  </si>
  <si>
    <t>Fjärrvärmeproduktion och bränsleanvändning (MWh) efter produktionssätt och bränsletyp</t>
  </si>
  <si>
    <t>fjärrvärmeproduktion</t>
  </si>
  <si>
    <t>Fjärrvärmeproduktion</t>
  </si>
  <si>
    <t>kraftvärmeverk</t>
  </si>
  <si>
    <t>fristående värmeverk</t>
  </si>
  <si>
    <t>elpannor (1)</t>
  </si>
  <si>
    <t>värmepumpar (2)</t>
  </si>
  <si>
    <t>spillvärme</t>
  </si>
  <si>
    <t>rökgaskondens</t>
  </si>
  <si>
    <t xml:space="preserve"> Tabellen visar hur mycket fjärrvärme som produceras i kommunen och hur den produceras. Uppgifterna är tagna från: </t>
  </si>
  <si>
    <t>https://www.statistikdatabasen.scb.se/pxweb/sv/ssd/START__EN__EN0203__EN0203A/ProdbrFj/</t>
  </si>
  <si>
    <t>Slutanvändning (MWh) efter förbrukarkategori och bränsletyp</t>
  </si>
  <si>
    <t xml:space="preserve">Fjärrvärme </t>
  </si>
  <si>
    <t>El</t>
  </si>
  <si>
    <t>Avfall, fossil andel</t>
  </si>
  <si>
    <t>Biodrivmedel</t>
  </si>
  <si>
    <t>Summa förbrukarkategori</t>
  </si>
  <si>
    <t>Jordbruk,skogsbruk,fiske</t>
  </si>
  <si>
    <t>Industri, byggverks.</t>
  </si>
  <si>
    <t>Offentlig verksamhet</t>
  </si>
  <si>
    <t>Transporter</t>
  </si>
  <si>
    <t>Övriga tjänster</t>
  </si>
  <si>
    <t>Småhus</t>
  </si>
  <si>
    <t>Flerbostadshus</t>
  </si>
  <si>
    <t>Fritidshus</t>
  </si>
  <si>
    <t>Slutanvändning bostäder</t>
  </si>
  <si>
    <t>Förslag på diagram baserade på uppgifter från kommunal och regional energistatistik:</t>
  </si>
  <si>
    <t>Naturgas</t>
  </si>
  <si>
    <t>Bostäder</t>
  </si>
  <si>
    <t>Tabell elproduktion (B30) och slutanvädning (I34)</t>
  </si>
  <si>
    <t>Elanvändning</t>
  </si>
  <si>
    <t>1730 Eda - 2022</t>
  </si>
  <si>
    <t>1730 Eda - 2023</t>
  </si>
  <si>
    <t>1730 Eda - 2024</t>
  </si>
  <si>
    <t>Avfall, fossil andelen</t>
  </si>
  <si>
    <t>Avlutar, biooljor</t>
  </si>
  <si>
    <t>Biobränslen, avfall</t>
  </si>
  <si>
    <t xml:space="preserve">Fjärrvärmeproduktion och bränsleanvändning (MWh) </t>
  </si>
  <si>
    <t>1782 Filipstad - 2022</t>
  </si>
  <si>
    <t>1782 Filipstad - 2023</t>
  </si>
  <si>
    <t>1782 Filipstad - 2024</t>
  </si>
  <si>
    <t>Fjärrvärmeproduktion och bränsleanvändning (MWh) , 2022</t>
  </si>
  <si>
    <t>Slutanvändning (MWh) efter föbrukarkategori och bränsletyp, 2022</t>
  </si>
  <si>
    <t>1763 Forshaga - 2022</t>
  </si>
  <si>
    <t>1763 Forshaga - 2023</t>
  </si>
  <si>
    <t>Slutanvändning (MWh) efter  förbrukarkategori och bränsletyp</t>
  </si>
  <si>
    <t>1764 Grums - 2022</t>
  </si>
  <si>
    <t>1764 Grums - 2023</t>
  </si>
  <si>
    <t>1764 Grums - 2024</t>
  </si>
  <si>
    <t>Slutanvändning (MWh) efter region, förbrukarkategori och bränsletyp</t>
  </si>
  <si>
    <t>Gasol, naturgas</t>
  </si>
  <si>
    <t>Biodrivmedel, avlutar</t>
  </si>
  <si>
    <t>1783 Hagfors - 2022</t>
  </si>
  <si>
    <t>1783 Hagfors - 2023</t>
  </si>
  <si>
    <t>1783 Hagfors - 2024</t>
  </si>
  <si>
    <t>1761 Hammarö - 2022</t>
  </si>
  <si>
    <t>1761 Hammarö - 2023</t>
  </si>
  <si>
    <t>1761 Hammarö - 2024</t>
  </si>
  <si>
    <t>1715 Kil - 2022</t>
  </si>
  <si>
    <t>1715 Kil - 2023</t>
  </si>
  <si>
    <t>1715 Kil - 2024</t>
  </si>
  <si>
    <t>Elproduktion och bränsleanvändning (MWh) efter region, produktionssätt, bränsletyp och år</t>
  </si>
  <si>
    <t>1780 Karlstad - 2022</t>
  </si>
  <si>
    <t>1780 Karlstad - 2023</t>
  </si>
  <si>
    <t>1780 Karlstad - 2024</t>
  </si>
  <si>
    <t>1781 Kristinehamn - 2022</t>
  </si>
  <si>
    <t>1781 Kristinehamn - 2023</t>
  </si>
  <si>
    <t>1781 Kristinehamn - 2024</t>
  </si>
  <si>
    <t>1762 Munkfors - 2022</t>
  </si>
  <si>
    <t>1762 Munkfors - 2023</t>
  </si>
  <si>
    <t>1762 Munkfors - 2024</t>
  </si>
  <si>
    <t>1760 Storfors - 2022</t>
  </si>
  <si>
    <t>1760 Storfors - 2023</t>
  </si>
  <si>
    <t>1760 Storfors - 2024</t>
  </si>
  <si>
    <t>1766 Sunne - 2022</t>
  </si>
  <si>
    <t>1766 Sunne - 2023</t>
  </si>
  <si>
    <t>1766 Sunne - 2024</t>
  </si>
  <si>
    <t>1785 Säffle - 2022</t>
  </si>
  <si>
    <t>1785 Säffle - 2023</t>
  </si>
  <si>
    <t>1785 Säffle - 2024</t>
  </si>
  <si>
    <t>1737 Torsby - 2022</t>
  </si>
  <si>
    <t>1737 Torsby - 2023</t>
  </si>
  <si>
    <t>1737 Torsby - 2024</t>
  </si>
  <si>
    <t xml:space="preserve"> 1765 Årjäng - 2022</t>
  </si>
  <si>
    <t>1765 Årjäng - 2023</t>
  </si>
  <si>
    <t>1765 Årjäng - 2024</t>
  </si>
  <si>
    <t>Elproduktion och bränsleanvändning (MWh), efter län och kommun, produktionssätt samt bränsletyp</t>
  </si>
  <si>
    <t>17 Värmlands län- 2022</t>
  </si>
  <si>
    <t>kol och koks</t>
  </si>
  <si>
    <t xml:space="preserve">
</t>
  </si>
  <si>
    <t>17 Värmlands län- 2023</t>
  </si>
  <si>
    <t>17 Värmlands län- 2024</t>
  </si>
  <si>
    <t>Avlutar, Biodrivmedel</t>
  </si>
  <si>
    <t xml:space="preserve">Avlutar, biodrivmedel, </t>
  </si>
  <si>
    <t>Avlutar, biodrivmedel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</si>
</sst>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8"/>
      <color rgb="FF000000"/>
      <name val="Tahoma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</font>
    <font>
      <b/>
      <sz val="8"/>
      <color rgb="FF000000"/>
      <name val="Calibri"/>
      <family val="2"/>
    </font>
    <font>
      <u/>
      <sz val="11"/>
      <color theme="1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Aptos"/>
      <family val="2"/>
    </font>
    <font>
      <b/>
      <sz val="24"/>
      <color rgb="FF000000"/>
      <name val="Calibri"/>
      <family val="2"/>
    </font>
    <font>
      <u/>
      <sz val="8"/>
      <color theme="10"/>
      <name val="Calibri"/>
      <family val="2"/>
    </font>
    <font>
      <b/>
      <sz val="12"/>
      <color rgb="FF000000"/>
      <name val="Calibri"/>
      <family val="2"/>
    </font>
    <font>
      <b/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indexed="8"/>
      <name val="Calibri"/>
      <family val="2"/>
    </font>
    <font>
      <sz val="10.5"/>
      <color rgb="FF000000"/>
      <name val="Aptos"/>
      <family val="2"/>
    </font>
    <font>
      <u/>
      <sz val="10.5"/>
      <color rgb="FF467886"/>
      <name val="Aptos"/>
      <family val="2"/>
    </font>
    <font>
      <sz val="12"/>
      <color rgb="FF002060"/>
      <name val="Aptos"/>
      <family val="2"/>
    </font>
    <font>
      <u/>
      <sz val="12"/>
      <color rgb="FF467886"/>
      <name val="Aptos"/>
      <family val="2"/>
    </font>
    <font>
      <sz val="12"/>
      <color rgb="FF002060"/>
      <name val="Symbol"/>
      <family val="1"/>
      <charset val="2"/>
    </font>
    <font>
      <sz val="12"/>
      <name val="Aptos"/>
      <family val="2"/>
    </font>
    <font>
      <sz val="12"/>
      <color rgb="FF467886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 applyBorder="0"/>
    <xf numFmtId="0" fontId="3" fillId="0" borderId="0" applyNumberFormat="0" applyBorder="0" applyAlignment="0"/>
    <xf numFmtId="0" fontId="9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  <xf numFmtId="0" fontId="2" fillId="0" borderId="1" xfId="0" applyFont="1" applyBorder="1"/>
    <xf numFmtId="0" fontId="0" fillId="0" borderId="1" xfId="0" applyBorder="1"/>
    <xf numFmtId="3" fontId="4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1" fontId="0" fillId="0" borderId="1" xfId="0" applyNumberFormat="1" applyBorder="1"/>
    <xf numFmtId="0" fontId="2" fillId="0" borderId="1" xfId="1" applyFont="1" applyBorder="1"/>
    <xf numFmtId="3" fontId="4" fillId="0" borderId="1" xfId="1" applyNumberFormat="1" applyFont="1" applyBorder="1" applyAlignment="1">
      <alignment horizontal="center"/>
    </xf>
    <xf numFmtId="0" fontId="3" fillId="0" borderId="1" xfId="1" applyBorder="1"/>
    <xf numFmtId="0" fontId="6" fillId="0" borderId="1" xfId="1" applyFont="1" applyBorder="1"/>
    <xf numFmtId="0" fontId="7" fillId="0" borderId="1" xfId="0" applyFont="1" applyBorder="1"/>
    <xf numFmtId="0" fontId="0" fillId="0" borderId="0" xfId="0" applyAlignment="1">
      <alignment horizontal="right"/>
    </xf>
    <xf numFmtId="1" fontId="4" fillId="0" borderId="0" xfId="0" applyNumberFormat="1" applyFont="1"/>
    <xf numFmtId="0" fontId="2" fillId="0" borderId="0" xfId="0" applyFont="1" applyBorder="1"/>
    <xf numFmtId="0" fontId="0" fillId="0" borderId="0" xfId="0" applyBorder="1"/>
    <xf numFmtId="1" fontId="0" fillId="0" borderId="0" xfId="0" applyNumberFormat="1" applyBorder="1"/>
    <xf numFmtId="0" fontId="2" fillId="0" borderId="3" xfId="0" applyFont="1" applyBorder="1"/>
    <xf numFmtId="0" fontId="0" fillId="0" borderId="4" xfId="0" applyBorder="1"/>
    <xf numFmtId="1" fontId="0" fillId="0" borderId="4" xfId="0" applyNumberFormat="1" applyBorder="1"/>
    <xf numFmtId="0" fontId="8" fillId="0" borderId="0" xfId="0" applyFont="1" applyAlignment="1">
      <alignment horizontal="center"/>
    </xf>
    <xf numFmtId="0" fontId="2" fillId="4" borderId="0" xfId="0" applyFont="1" applyFill="1"/>
    <xf numFmtId="0" fontId="8" fillId="0" borderId="0" xfId="0" applyFont="1"/>
    <xf numFmtId="0" fontId="0" fillId="0" borderId="1" xfId="0" applyBorder="1" applyAlignment="1">
      <alignment horizontal="right"/>
    </xf>
    <xf numFmtId="0" fontId="2" fillId="0" borderId="2" xfId="0" applyFont="1" applyBorder="1"/>
    <xf numFmtId="0" fontId="0" fillId="3" borderId="1" xfId="0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2" xfId="0" applyBorder="1"/>
    <xf numFmtId="1" fontId="0" fillId="3" borderId="1" xfId="0" applyNumberFormat="1" applyFill="1" applyBorder="1" applyAlignment="1">
      <alignment horizontal="right"/>
    </xf>
    <xf numFmtId="1" fontId="0" fillId="0" borderId="2" xfId="0" applyNumberFormat="1" applyBorder="1"/>
    <xf numFmtId="0" fontId="0" fillId="2" borderId="1" xfId="0" applyFill="1" applyBorder="1" applyAlignment="1">
      <alignment horizontal="right"/>
    </xf>
    <xf numFmtId="0" fontId="9" fillId="0" borderId="0" xfId="2"/>
    <xf numFmtId="1" fontId="0" fillId="3" borderId="1" xfId="0" applyNumberFormat="1" applyFill="1" applyBorder="1"/>
    <xf numFmtId="0" fontId="3" fillId="0" borderId="0" xfId="1" applyBorder="1"/>
    <xf numFmtId="0" fontId="9" fillId="0" borderId="0" xfId="2" applyBorder="1"/>
    <xf numFmtId="0" fontId="0" fillId="0" borderId="0" xfId="0" applyAlignment="1">
      <alignment vertical="center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3" fontId="2" fillId="0" borderId="0" xfId="1" applyNumberFormat="1" applyFont="1" applyBorder="1"/>
    <xf numFmtId="0" fontId="0" fillId="3" borderId="1" xfId="0" applyFill="1" applyBorder="1"/>
    <xf numFmtId="0" fontId="1" fillId="0" borderId="0" xfId="0" applyFont="1" applyBorder="1"/>
    <xf numFmtId="0" fontId="7" fillId="0" borderId="0" xfId="0" applyFont="1"/>
    <xf numFmtId="3" fontId="4" fillId="0" borderId="5" xfId="1" applyNumberFormat="1" applyFont="1" applyBorder="1" applyAlignment="1">
      <alignment horizontal="center" wrapText="1"/>
    </xf>
    <xf numFmtId="3" fontId="4" fillId="0" borderId="5" xfId="1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2" applyAlignment="1">
      <alignment horizontal="center" wrapText="1"/>
    </xf>
    <xf numFmtId="0" fontId="1" fillId="0" borderId="0" xfId="1" applyFont="1" applyBorder="1"/>
    <xf numFmtId="0" fontId="10" fillId="0" borderId="0" xfId="1" applyFont="1" applyBorder="1"/>
    <xf numFmtId="0" fontId="13" fillId="0" borderId="0" xfId="0" applyFont="1" applyAlignment="1">
      <alignment vertical="top"/>
    </xf>
    <xf numFmtId="0" fontId="2" fillId="0" borderId="0" xfId="1" applyFont="1" applyBorder="1"/>
    <xf numFmtId="0" fontId="10" fillId="0" borderId="0" xfId="0" applyFont="1"/>
    <xf numFmtId="3" fontId="15" fillId="0" borderId="6" xfId="1" applyNumberFormat="1" applyFont="1" applyBorder="1"/>
    <xf numFmtId="0" fontId="16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Border="1" applyAlignment="1">
      <alignment vertical="top"/>
    </xf>
    <xf numFmtId="0" fontId="11" fillId="0" borderId="0" xfId="0" applyFont="1"/>
    <xf numFmtId="0" fontId="17" fillId="0" borderId="0" xfId="0" applyFont="1" applyAlignment="1">
      <alignment horizontal="center"/>
    </xf>
    <xf numFmtId="0" fontId="0" fillId="0" borderId="3" xfId="0" applyBorder="1"/>
    <xf numFmtId="0" fontId="18" fillId="0" borderId="1" xfId="1" applyFont="1" applyBorder="1"/>
    <xf numFmtId="0" fontId="11" fillId="0" borderId="0" xfId="1" applyFont="1" applyBorder="1"/>
    <xf numFmtId="0" fontId="16" fillId="0" borderId="0" xfId="0" applyFont="1" applyAlignment="1">
      <alignment vertical="center"/>
    </xf>
    <xf numFmtId="0" fontId="0" fillId="0" borderId="0" xfId="0" applyAlignment="1">
      <alignment horizontal="left"/>
    </xf>
    <xf numFmtId="0" fontId="15" fillId="0" borderId="0" xfId="0" applyFont="1"/>
    <xf numFmtId="0" fontId="11" fillId="0" borderId="0" xfId="0" applyFont="1" applyBorder="1"/>
    <xf numFmtId="0" fontId="15" fillId="0" borderId="0" xfId="0" applyFont="1" applyBorder="1"/>
    <xf numFmtId="0" fontId="15" fillId="0" borderId="7" xfId="0" applyFont="1" applyBorder="1"/>
    <xf numFmtId="0" fontId="15" fillId="0" borderId="0" xfId="0" applyFont="1" applyAlignment="1">
      <alignment vertical="top"/>
    </xf>
    <xf numFmtId="1" fontId="0" fillId="4" borderId="1" xfId="0" applyNumberFormat="1" applyFill="1" applyBorder="1"/>
    <xf numFmtId="0" fontId="0" fillId="4" borderId="0" xfId="0" applyFill="1"/>
    <xf numFmtId="0" fontId="15" fillId="0" borderId="7" xfId="0" applyFont="1" applyBorder="1" applyAlignment="1">
      <alignment horizontal="left" wrapText="1"/>
    </xf>
    <xf numFmtId="0" fontId="9" fillId="0" borderId="0" xfId="2" applyAlignment="1">
      <alignment wrapText="1"/>
    </xf>
    <xf numFmtId="0" fontId="10" fillId="0" borderId="0" xfId="0" applyFont="1" applyBorder="1"/>
    <xf numFmtId="1" fontId="0" fillId="2" borderId="1" xfId="0" applyNumberFormat="1" applyFill="1" applyBorder="1"/>
    <xf numFmtId="0" fontId="3" fillId="0" borderId="3" xfId="1" applyBorder="1"/>
    <xf numFmtId="3" fontId="15" fillId="0" borderId="0" xfId="1" applyNumberFormat="1" applyFont="1" applyBorder="1"/>
    <xf numFmtId="9" fontId="0" fillId="0" borderId="0" xfId="3" applyFont="1" applyBorder="1"/>
    <xf numFmtId="0" fontId="15" fillId="0" borderId="0" xfId="0" applyFont="1" applyBorder="1" applyAlignment="1">
      <alignment wrapText="1"/>
    </xf>
    <xf numFmtId="0" fontId="4" fillId="0" borderId="0" xfId="0" applyFont="1"/>
    <xf numFmtId="0" fontId="15" fillId="0" borderId="0" xfId="0" applyFont="1" applyAlignment="1">
      <alignment wrapText="1"/>
    </xf>
    <xf numFmtId="0" fontId="15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0" fillId="5" borderId="1" xfId="0" applyFill="1" applyBorder="1" applyAlignment="1">
      <alignment horizontal="right"/>
    </xf>
    <xf numFmtId="0" fontId="12" fillId="0" borderId="0" xfId="0" applyFont="1" applyAlignment="1">
      <alignment horizontal="left" vertical="center" indent="4"/>
    </xf>
    <xf numFmtId="0" fontId="21" fillId="0" borderId="0" xfId="0" applyFont="1" applyAlignment="1">
      <alignment horizontal="left" vertical="center" indent="4"/>
    </xf>
    <xf numFmtId="0" fontId="23" fillId="0" borderId="0" xfId="0" applyFont="1" applyAlignment="1">
      <alignment horizontal="left" vertical="center" indent="4"/>
    </xf>
    <xf numFmtId="0" fontId="24" fillId="0" borderId="0" xfId="0" applyFont="1" applyAlignment="1">
      <alignment vertical="center"/>
    </xf>
    <xf numFmtId="0" fontId="9" fillId="0" borderId="0" xfId="2" applyAlignment="1">
      <alignment horizontal="left" vertical="center" indent="4"/>
    </xf>
    <xf numFmtId="0" fontId="22" fillId="0" borderId="0" xfId="0" applyFont="1" applyAlignment="1">
      <alignment horizontal="left" vertical="center" indent="4"/>
    </xf>
    <xf numFmtId="0" fontId="25" fillId="0" borderId="0" xfId="0" applyFont="1" applyAlignment="1">
      <alignment horizontal="left" vertical="center" indent="4"/>
    </xf>
    <xf numFmtId="0" fontId="24" fillId="0" borderId="0" xfId="0" applyFont="1" applyAlignment="1">
      <alignment horizontal="left" vertical="center" indent="4"/>
    </xf>
    <xf numFmtId="0" fontId="14" fillId="0" borderId="7" xfId="2" applyFont="1" applyBorder="1" applyAlignment="1">
      <alignment wrapText="1"/>
    </xf>
    <xf numFmtId="0" fontId="15" fillId="0" borderId="7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4" fillId="0" borderId="7" xfId="2" applyFont="1" applyBorder="1" applyAlignment="1">
      <alignment horizontal="center" wrapText="1"/>
    </xf>
    <xf numFmtId="0" fontId="14" fillId="0" borderId="0" xfId="2" applyFont="1" applyBorder="1" applyAlignment="1">
      <alignment horizontal="center" wrapText="1"/>
    </xf>
    <xf numFmtId="0" fontId="9" fillId="0" borderId="0" xfId="2" applyAlignment="1">
      <alignment horizontal="center" wrapText="1"/>
    </xf>
    <xf numFmtId="0" fontId="9" fillId="0" borderId="7" xfId="2" applyBorder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5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1" applyFont="1" applyBorder="1" applyAlignment="1">
      <alignment horizontal="left"/>
    </xf>
    <xf numFmtId="0" fontId="15" fillId="0" borderId="7" xfId="0" applyFont="1" applyBorder="1" applyAlignment="1">
      <alignment horizontal="center" wrapText="1"/>
    </xf>
  </cellXfs>
  <cellStyles count="4">
    <cellStyle name="Hyperlänk" xfId="2" builtinId="8"/>
    <cellStyle name="Normal" xfId="0" builtinId="0"/>
    <cellStyle name="Normal 2" xfId="1" xr:uid="{36C6FC8E-5A4A-4349-B334-00F7A9239221}"/>
    <cellStyle name="Pro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Elproduktion Värmland 2022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57-44EC-A1E6-B2F0F73D28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57-44EC-A1E6-B2F0F73D28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B57-44EC-A1E6-B2F0F73D28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57-44EC-A1E6-B2F0F73D2822}"/>
              </c:ext>
            </c:extLst>
          </c:dPt>
          <c:dLbls>
            <c:dLbl>
              <c:idx val="0"/>
              <c:layout>
                <c:manualLayout>
                  <c:x val="6.6620402498264994E-2"/>
                  <c:y val="0.1533101045296167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57-44EC-A1E6-B2F0F73D2822}"/>
                </c:ext>
              </c:extLst>
            </c:dLbl>
            <c:dLbl>
              <c:idx val="3"/>
              <c:layout>
                <c:manualLayout>
                  <c:x val="0.13601665510062458"/>
                  <c:y val="-2.1292824097036922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57-44EC-A1E6-B2F0F73D2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Värmland!$A$55:$A$59</c15:sqref>
                  </c15:fullRef>
                </c:ext>
              </c:extLst>
              <c:f>(Värmland!$A$55,Värmland!$A$57:$A$59)</c:f>
              <c:strCache>
                <c:ptCount val="4"/>
                <c:pt idx="0">
                  <c:v>kraftvärmeverk + industriellt mottryck</c:v>
                </c:pt>
                <c:pt idx="1">
                  <c:v>Vattenkraft</c:v>
                </c:pt>
                <c:pt idx="2">
                  <c:v>Vindkraft</c:v>
                </c:pt>
                <c:pt idx="3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Värmland!$B$55:$B$59</c15:sqref>
                  </c15:fullRef>
                </c:ext>
              </c:extLst>
              <c:f>(Värmland!$B$55,Värmland!$B$57:$B$59)</c:f>
              <c:numCache>
                <c:formatCode>0</c:formatCode>
                <c:ptCount val="4"/>
                <c:pt idx="0">
                  <c:v>1055.498</c:v>
                </c:pt>
                <c:pt idx="1">
                  <c:v>1795.306</c:v>
                </c:pt>
                <c:pt idx="2">
                  <c:v>996.71799999999996</c:v>
                </c:pt>
                <c:pt idx="3">
                  <c:v>52.71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4B57-44EC-A1E6-B2F0F73D28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Elproduktion i GWh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E1-4740-A90A-0B7C564535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E1-4740-A90A-0B7C5645359F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Arvika!$A$61:$A$65</c15:sqref>
                  </c15:fullRef>
                </c:ext>
              </c:extLst>
              <c:f>(Arvika!$A$63,Arvika!$A$65)</c:f>
              <c:strCache>
                <c:ptCount val="2"/>
                <c:pt idx="0">
                  <c:v>Vattenkraft</c:v>
                </c:pt>
                <c:pt idx="1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Arvika!$B$61:$B$65</c15:sqref>
                  </c15:fullRef>
                </c:ext>
              </c:extLst>
              <c:f>(Arvika!$B$63,Arvika!$B$65)</c:f>
              <c:numCache>
                <c:formatCode>0</c:formatCode>
                <c:ptCount val="2"/>
                <c:pt idx="0">
                  <c:v>79.361000000000004</c:v>
                </c:pt>
                <c:pt idx="1">
                  <c:v>6.25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6361-48F7-BF70-2AB629C55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</a:t>
            </a:r>
            <a:r>
              <a:rPr lang="sv-SE" baseline="0"/>
              <a:t> och elanvändning 2022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Arvika!$E$87:$E$88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Arvika!$F$87:$F$88</c:f>
              <c:numCache>
                <c:formatCode>0</c:formatCode>
                <c:ptCount val="2"/>
                <c:pt idx="0">
                  <c:v>85.61</c:v>
                </c:pt>
                <c:pt idx="1">
                  <c:v>326.16500000000002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0-4E00-98C9-7FBA54E15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3469632"/>
        <c:axId val="1033468672"/>
      </c:barChart>
      <c:catAx>
        <c:axId val="103346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3468672"/>
        <c:crosses val="autoZero"/>
        <c:auto val="1"/>
        <c:lblAlgn val="ctr"/>
        <c:lblOffset val="100"/>
        <c:noMultiLvlLbl val="0"/>
      </c:catAx>
      <c:valAx>
        <c:axId val="103346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GWh</a:t>
                </a:r>
              </a:p>
            </c:rich>
          </c:tx>
          <c:layout>
            <c:manualLayout>
              <c:xMode val="edge"/>
              <c:yMode val="edge"/>
              <c:x val="9.486367466021646E-2"/>
              <c:y val="4.957145470373002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346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slutlig användning per </a:t>
            </a:r>
          </a:p>
          <a:p>
            <a:pPr>
              <a:defRPr/>
            </a:pPr>
            <a:r>
              <a:rPr lang="sv-SE"/>
              <a:t>energibärare 2022 (GWh)</a:t>
            </a:r>
          </a:p>
        </c:rich>
      </c:tx>
      <c:layout>
        <c:manualLayout>
          <c:xMode val="edge"/>
          <c:yMode val="edge"/>
          <c:x val="0.18159714932268589"/>
          <c:y val="4.40205378339191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276-40E4-9876-22ABB5EAD0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276-40E4-9876-22ABB5EAD0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276-40E4-9876-22ABB5EAD0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276-40E4-9876-22ABB5EAD0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A276-40E4-9876-22ABB5EAD06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276-40E4-9876-22ABB5EAD06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276-40E4-9876-22ABB5EAD06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276-40E4-9876-22ABB5EAD06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276-40E4-9876-22ABB5EAD06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276-40E4-9876-22ABB5EAD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Arvika!$G$61:$G$68</c15:sqref>
                  </c15:fullRef>
                </c:ext>
              </c:extLst>
              <c:f>(Arvika!$G$61,Arvika!$G$64:$G$65,Arvika!$G$67:$G$68)</c:f>
              <c:strCache>
                <c:ptCount val="5"/>
                <c:pt idx="0">
                  <c:v>Oljeprodukter</c:v>
                </c:pt>
                <c:pt idx="1">
                  <c:v>Biodrivmedel</c:v>
                </c:pt>
                <c:pt idx="2">
                  <c:v>Biobränslen</c:v>
                </c:pt>
                <c:pt idx="3">
                  <c:v>Fjärrvärme </c:v>
                </c:pt>
                <c:pt idx="4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Arvika!$H$61:$H$68</c15:sqref>
                  </c15:fullRef>
                </c:ext>
              </c:extLst>
              <c:f>(Arvika!$H$61,Arvika!$H$64:$H$65,Arvika!$H$67:$H$68)</c:f>
              <c:numCache>
                <c:formatCode>0</c:formatCode>
                <c:ptCount val="5"/>
                <c:pt idx="0">
                  <c:v>197.88200000000001</c:v>
                </c:pt>
                <c:pt idx="1">
                  <c:v>44.94</c:v>
                </c:pt>
                <c:pt idx="2">
                  <c:v>111.88200000000001</c:v>
                </c:pt>
                <c:pt idx="3">
                  <c:v>103.59</c:v>
                </c:pt>
                <c:pt idx="4">
                  <c:v>326.16500000000002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Arvika!$H$63</c15:sqref>
                  <c15:dLbl>
                    <c:idx val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1" i="0" u="none" strike="noStrike" kern="1200" spc="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sv-SE"/>
                      </a:p>
                    </c:txPr>
                    <c:dLblPos val="outEnd"/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A-6203-45F5-86A0-2AD05800140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A276-40E4-9876-22ABB5EAD06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Elproduktion i GWh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94-42CE-8E24-0FB15DC6B0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68-4767-BD43-DBB283CA1C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94-42CE-8E24-0FB15DC6B0EA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77777777777777"/>
                      <c:h val="0.10300925925925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468-4767-BD43-DBB283CA1C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Eda!$A$61:$A$65</c15:sqref>
                  </c15:fullRef>
                </c:ext>
              </c:extLst>
              <c:f>(Eda!$A$61,Eda!$A$63,Eda!$A$65)</c:f>
              <c:strCache>
                <c:ptCount val="3"/>
                <c:pt idx="0">
                  <c:v>kraftvärmeverk + industriellt mottryck</c:v>
                </c:pt>
                <c:pt idx="1">
                  <c:v>Vattenkraft</c:v>
                </c:pt>
                <c:pt idx="2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Eda!$B$61:$B$65</c15:sqref>
                  </c15:fullRef>
                </c:ext>
              </c:extLst>
              <c:f>(Eda!$B$61,Eda!$B$63,Eda!$B$65)</c:f>
              <c:numCache>
                <c:formatCode>0</c:formatCode>
                <c:ptCount val="3"/>
                <c:pt idx="0">
                  <c:v>18.805</c:v>
                </c:pt>
                <c:pt idx="1">
                  <c:v>44.710999999999999</c:v>
                </c:pt>
                <c:pt idx="2">
                  <c:v>0.74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C468-4767-BD43-DBB283CA1C2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 och elanvändning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Eda!$E$87:$E$88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Eda!$F$87:$F$88</c:f>
              <c:numCache>
                <c:formatCode>0</c:formatCode>
                <c:ptCount val="2"/>
                <c:pt idx="0">
                  <c:v>64.256</c:v>
                </c:pt>
                <c:pt idx="1">
                  <c:v>168.09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4-48D7-951C-DE963666B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1802096"/>
        <c:axId val="1150917344"/>
      </c:barChart>
      <c:catAx>
        <c:axId val="114180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50917344"/>
        <c:crosses val="autoZero"/>
        <c:auto val="1"/>
        <c:lblAlgn val="ctr"/>
        <c:lblOffset val="100"/>
        <c:noMultiLvlLbl val="0"/>
      </c:catAx>
      <c:valAx>
        <c:axId val="115091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GWh</a:t>
                </a:r>
              </a:p>
            </c:rich>
          </c:tx>
          <c:layout>
            <c:manualLayout>
              <c:xMode val="edge"/>
              <c:yMode val="edge"/>
              <c:x val="9.166666666666666E-2"/>
              <c:y val="4.50962379702537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4180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energianvädning per sektor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781-42E8-B3AB-6A497497F2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81-42E8-B3AB-6A497497F2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781-42E8-B3AB-6A497497F2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81-42E8-B3AB-6A497497F2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781-42E8-B3AB-6A497497F2E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E781-42E8-B3AB-6A497497F2E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781-42E8-B3AB-6A497497F2E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E781-42E8-B3AB-6A497497F2E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781-42E8-B3AB-6A497497F2E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E781-42E8-B3AB-6A497497F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Eda!$D$61:$D$66</c15:sqref>
                  </c15:fullRef>
                </c:ext>
              </c:extLst>
              <c:f>Eda!$D$62:$D$66</c:f>
              <c:strCache>
                <c:ptCount val="5"/>
                <c:pt idx="0">
                  <c:v>Industri, byggverks.</c:v>
                </c:pt>
                <c:pt idx="1">
                  <c:v>Offentlig verksamhet</c:v>
                </c:pt>
                <c:pt idx="2">
                  <c:v>Transporter</c:v>
                </c:pt>
                <c:pt idx="3">
                  <c:v>Övriga tjänster</c:v>
                </c:pt>
                <c:pt idx="4">
                  <c:v>Bostäder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Eda!$E$61:$E$66</c15:sqref>
                  </c15:fullRef>
                </c:ext>
              </c:extLst>
              <c:f>Eda!$E$62:$E$66</c:f>
              <c:numCache>
                <c:formatCode>0</c:formatCode>
                <c:ptCount val="5"/>
                <c:pt idx="0">
                  <c:v>121.53100000000001</c:v>
                </c:pt>
                <c:pt idx="1">
                  <c:v>13.872999999999999</c:v>
                </c:pt>
                <c:pt idx="2">
                  <c:v>94.858000000000004</c:v>
                </c:pt>
                <c:pt idx="3">
                  <c:v>39.728999999999999</c:v>
                </c:pt>
                <c:pt idx="4">
                  <c:v>64.966999999999999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E781-42E8-B3AB-6A497497F2E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energianvädning per energibärare 2022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7D-4412-A38D-94A9B858FE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17D-4412-A38D-94A9B858FE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7D-4412-A38D-94A9B858FE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7D-4412-A38D-94A9B858FE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17D-4412-A38D-94A9B858FEB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17D-4412-A38D-94A9B858FEB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17D-4412-A38D-94A9B858FEB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17D-4412-A38D-94A9B858FEB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17D-4412-A38D-94A9B858FEB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17D-4412-A38D-94A9B858FE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Eda!$G$61:$G$68</c15:sqref>
                  </c15:fullRef>
                </c:ext>
              </c:extLst>
              <c:f>(Eda!$G$61,Eda!$G$64:$G$65,Eda!$G$67:$G$68)</c:f>
              <c:strCache>
                <c:ptCount val="5"/>
                <c:pt idx="0">
                  <c:v>Oljeprodukter</c:v>
                </c:pt>
                <c:pt idx="1">
                  <c:v>Biodrivmedel</c:v>
                </c:pt>
                <c:pt idx="2">
                  <c:v>Biobränslen</c:v>
                </c:pt>
                <c:pt idx="3">
                  <c:v>Fjärrvärme </c:v>
                </c:pt>
                <c:pt idx="4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Eda!$H$61:$H$68</c15:sqref>
                  </c15:fullRef>
                </c:ext>
              </c:extLst>
              <c:f>(Eda!$H$61,Eda!$H$64:$H$65,Eda!$H$67:$H$68)</c:f>
              <c:numCache>
                <c:formatCode>0</c:formatCode>
                <c:ptCount val="5"/>
                <c:pt idx="0">
                  <c:v>84.744</c:v>
                </c:pt>
                <c:pt idx="1">
                  <c:v>16.835999999999999</c:v>
                </c:pt>
                <c:pt idx="2">
                  <c:v>52.732999999999997</c:v>
                </c:pt>
                <c:pt idx="3">
                  <c:v>24.035</c:v>
                </c:pt>
                <c:pt idx="4">
                  <c:v>168.09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017D-4412-A38D-94A9B858FEB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Elproduktion i GWh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34498546489386028"/>
          <c:y val="0.20501370434702101"/>
          <c:w val="0.34889719882774772"/>
          <c:h val="0.577181023593030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26-4215-9665-51B1F4AF48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26-4215-9665-51B1F4AF487B}"/>
              </c:ext>
            </c:extLst>
          </c:dPt>
          <c:dLbls>
            <c:dLbl>
              <c:idx val="0"/>
              <c:layout>
                <c:manualLayout>
                  <c:x val="5.552589802209746E-2"/>
                  <c:y val="8.7263727039929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26-4215-9665-51B1F4AF487B}"/>
                </c:ext>
              </c:extLst>
            </c:dLbl>
            <c:dLbl>
              <c:idx val="1"/>
              <c:layout>
                <c:manualLayout>
                  <c:x val="-9.1617731736460969E-2"/>
                  <c:y val="-6.8892416084155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26-4215-9665-51B1F4AF4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Filipstad!$A$64:$A$66</c15:sqref>
                  </c15:fullRef>
                </c:ext>
              </c:extLst>
              <c:f>(Filipstad!$A$64,Filipstad!$A$66)</c:f>
              <c:strCache>
                <c:ptCount val="2"/>
                <c:pt idx="0">
                  <c:v>Vattenkraft</c:v>
                </c:pt>
                <c:pt idx="1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Filipstad!$B$64:$B$66</c15:sqref>
                  </c15:fullRef>
                </c:ext>
              </c:extLst>
              <c:f>(Filipstad!$B$64,Filipstad!$B$66)</c:f>
              <c:numCache>
                <c:formatCode>0</c:formatCode>
                <c:ptCount val="2"/>
                <c:pt idx="0">
                  <c:v>38.604999999999997</c:v>
                </c:pt>
                <c:pt idx="1">
                  <c:v>0.96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B177-4A7A-9572-7B23B690B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Slutanvändning per sektor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D2D-4A60-A382-E7005CC1C0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D2D-4A60-A382-E7005CC1C0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D2D-4A60-A382-E7005CC1C0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3D2D-4A60-A382-E7005CC1C047}"/>
              </c:ext>
            </c:extLst>
          </c:dPt>
          <c:dLbls>
            <c:dLbl>
              <c:idx val="0"/>
              <c:layout>
                <c:manualLayout>
                  <c:x val="0.12765958376682307"/>
                  <c:y val="0.1280321286340177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B9A0B3-DA44-4E3E-9965-37DED449B64A}" type="CATEGORYNAME">
                      <a:rPr lang="en-US">
                        <a:solidFill>
                          <a:srgbClr val="C00000"/>
                        </a:solidFill>
                      </a:rPr>
                      <a:pPr>
                        <a:defRPr/>
                      </a:pPr>
                      <a:t>[KATEGORINAMN]</a:t>
                    </a:fld>
                    <a:r>
                      <a:rPr lang="en-US" baseline="0">
                        <a:solidFill>
                          <a:srgbClr val="C00000"/>
                        </a:solidFill>
                      </a:rPr>
                      <a:t>
</a:t>
                    </a:r>
                    <a:fld id="{5A9008BA-448D-4974-8D20-6898557450EC}" type="PERCENTAGE">
                      <a:rPr lang="en-US" baseline="0">
                        <a:solidFill>
                          <a:srgbClr val="C00000"/>
                        </a:solidFill>
                      </a:rPr>
                      <a:pPr>
                        <a:defRPr/>
                      </a:pPr>
                      <a:t>[PROCENT]</a:t>
                    </a:fld>
                    <a:endParaRPr lang="en-US" baseline="0">
                      <a:solidFill>
                        <a:srgbClr val="C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D2D-4A60-A382-E7005CC1C047}"/>
                </c:ext>
              </c:extLst>
            </c:dLbl>
            <c:dLbl>
              <c:idx val="1"/>
              <c:layout>
                <c:manualLayout>
                  <c:x val="4.4526578956971818E-2"/>
                  <c:y val="0.1197834095153746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45FCC62-346D-4A44-865C-A55EEFE4C455}" type="CATEGORYNAME">
                      <a:rPr lang="en-US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[KATEGORINAMN]</a:t>
                    </a:fld>
                    <a:r>
                      <a:rPr lang="en-US" baseline="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t>
</a:t>
                    </a:r>
                    <a:fld id="{EE1E4B6A-7498-459A-8EC4-EE2E00D66709}" type="PERCENTAGE">
                      <a:rPr lang="en-US" baseline="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[PROCENT]</a:t>
                    </a:fld>
                    <a:endParaRPr lang="en-US" baseline="0">
                      <a:solidFill>
                        <a:schemeClr val="accent3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D2D-4A60-A382-E7005CC1C047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B0D2746-E4F5-4BFC-8135-EC429279F6B8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[KATEGORINAMN]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70194F02-DAF6-41C1-90FF-74EF8E2FBCB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D2D-4A60-A382-E7005CC1C047}"/>
                </c:ext>
              </c:extLst>
            </c:dLbl>
            <c:dLbl>
              <c:idx val="3"/>
              <c:layout>
                <c:manualLayout>
                  <c:x val="0"/>
                  <c:y val="-4.629629629629651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8FB6B96-3C16-4A18-98E3-9936B66FD4E6}" type="CATEGORYNAME">
                      <a:rPr lang="en-US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[KATEGORINAMN]</a:t>
                    </a:fld>
                    <a:r>
                      <a:rPr lang="en-US" baseline="0">
                        <a:solidFill>
                          <a:schemeClr val="accent1"/>
                        </a:solidFill>
                      </a:rPr>
                      <a:t>
</a:t>
                    </a:r>
                    <a:fld id="{D90BC193-3D90-4CAF-9B45-87BDB1EA7B74}" type="PERCENTAGE">
                      <a:rPr lang="en-US" baseline="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[PROCENT]</a:t>
                    </a:fld>
                    <a:endParaRPr lang="en-US" baseline="0">
                      <a:solidFill>
                        <a:schemeClr val="accent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D2D-4A60-A382-E7005CC1C04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Filipstad!$D$62:$D$67</c15:sqref>
                  </c15:fullRef>
                </c:ext>
              </c:extLst>
              <c:f>Filipstad!$D$64:$D$67</c:f>
              <c:strCache>
                <c:ptCount val="4"/>
                <c:pt idx="0">
                  <c:v>Offentlig verksamhet</c:v>
                </c:pt>
                <c:pt idx="1">
                  <c:v>Transporter</c:v>
                </c:pt>
                <c:pt idx="2">
                  <c:v>Övriga tjänster</c:v>
                </c:pt>
                <c:pt idx="3">
                  <c:v>Bostäder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Filipstad!$E$62:$E$67</c15:sqref>
                  </c15:fullRef>
                </c:ext>
              </c:extLst>
              <c:f>Filipstad!$E$64:$E$67</c:f>
              <c:numCache>
                <c:formatCode>0</c:formatCode>
                <c:ptCount val="4"/>
                <c:pt idx="0">
                  <c:v>23780</c:v>
                </c:pt>
                <c:pt idx="1">
                  <c:v>98733</c:v>
                </c:pt>
                <c:pt idx="2">
                  <c:v>123263</c:v>
                </c:pt>
                <c:pt idx="3">
                  <c:v>91988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Filipstad!$E$63</c15:sqref>
                  <c15:spPr xmlns:c15="http://schemas.microsoft.com/office/drawing/2012/chart"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635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15:spPr>
                  <c15:bubble3D val="0"/>
                  <c15:dLbl>
                    <c:idx val="-1"/>
                    <c:layout>
                      <c:manualLayout>
                        <c:x val="1.1100833371028093E-2"/>
                        <c:y val="6.1645098971934494E-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1" i="0" u="none" strike="noStrike" kern="1200" spc="0" baseline="0">
                              <a:solidFill>
                                <a:schemeClr val="accen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8E08A2E7-B88A-4737-9F96-F101AF46231E}" type="CATEGORYNAME">
                            <a:rPr lang="en-US">
                              <a:solidFill>
                                <a:schemeClr val="tx2"/>
                              </a:solidFill>
                            </a:rPr>
                            <a:pPr>
                              <a:defRPr/>
                            </a:pPr>
                            <a:t>[KATEGORINAMN]</a:t>
                          </a:fld>
                          <a:r>
                            <a:rPr lang="en-US" baseline="0">
                              <a:solidFill>
                                <a:schemeClr val="tx2"/>
                              </a:solidFill>
                            </a:rPr>
                            <a:t>
</a:t>
                          </a:r>
                          <a:fld id="{71E30E27-FDDC-4900-B25E-9D0739455A8C}" type="PERCENTAGE">
                            <a:rPr lang="en-US" baseline="0">
                              <a:solidFill>
                                <a:schemeClr val="tx2"/>
                              </a:solidFill>
                            </a:rPr>
                            <a:pPr>
                              <a:defRPr/>
                            </a:pPr>
                            <a:t>[PROCENT]</a:t>
                          </a:fld>
                          <a:endParaRPr lang="en-US" baseline="0">
                            <a:solidFill>
                              <a:schemeClr val="tx2"/>
                            </a:solidFill>
                          </a:endParaRPr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1" i="0" u="none" strike="noStrike" kern="1200" spc="0" baseline="0">
                            <a:solidFill>
                              <a:schemeClr val="accent2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9-589E-483A-B5D3-F6AC4643A991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3D2D-4A60-A382-E7005CC1C04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 och elanvändning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Filipstad!$E$90:$E$91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Filipstad!$F$90:$F$91</c:f>
              <c:numCache>
                <c:formatCode>0</c:formatCode>
                <c:ptCount val="2"/>
                <c:pt idx="0">
                  <c:v>39.57</c:v>
                </c:pt>
                <c:pt idx="1">
                  <c:v>219.32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A-4767-9B2B-7986264F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2192752"/>
        <c:axId val="1252193232"/>
      </c:barChart>
      <c:catAx>
        <c:axId val="125219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52193232"/>
        <c:crosses val="autoZero"/>
        <c:auto val="1"/>
        <c:lblAlgn val="ctr"/>
        <c:lblOffset val="100"/>
        <c:noMultiLvlLbl val="0"/>
      </c:catAx>
      <c:valAx>
        <c:axId val="125219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GWh</a:t>
                </a:r>
              </a:p>
            </c:rich>
          </c:tx>
          <c:layout>
            <c:manualLayout>
              <c:xMode val="edge"/>
              <c:yMode val="edge"/>
              <c:x val="0.10277777777777776"/>
              <c:y val="3.29319772528433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5219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Energianvändning per sektor </a:t>
            </a:r>
          </a:p>
          <a:p>
            <a:pPr>
              <a:defRPr/>
            </a:pPr>
            <a:r>
              <a:rPr lang="en-US" b="1">
                <a:solidFill>
                  <a:sysClr val="windowText" lastClr="000000"/>
                </a:solidFill>
              </a:rPr>
              <a:t>Värmland 2022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2BA-4152-9D30-8D3BDBC5AB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BA-4152-9D30-8D3BDBC5AB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2BA-4152-9D30-8D3BDBC5AB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BA-4152-9D30-8D3BDBC5AB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2BA-4152-9D30-8D3BDBC5AB32}"/>
              </c:ext>
            </c:extLst>
          </c:dPt>
          <c:dLbls>
            <c:dLbl>
              <c:idx val="4"/>
              <c:layout>
                <c:manualLayout>
                  <c:x val="2.7777777777777779E-3"/>
                  <c:y val="2.78745644599303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BA-4152-9D30-8D3BDBC5AB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Värmland!$D$55:$D$60</c15:sqref>
                  </c15:fullRef>
                </c:ext>
              </c:extLst>
              <c:f>Värmland!$D$56:$D$60</c:f>
              <c:strCache>
                <c:ptCount val="5"/>
                <c:pt idx="0">
                  <c:v>Industri, byggverks.</c:v>
                </c:pt>
                <c:pt idx="1">
                  <c:v>Offentlig verksamhet</c:v>
                </c:pt>
                <c:pt idx="2">
                  <c:v>Transporter</c:v>
                </c:pt>
                <c:pt idx="3">
                  <c:v>Övriga tjänster</c:v>
                </c:pt>
                <c:pt idx="4">
                  <c:v>Bostäder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Värmland!$E$55:$E$60</c15:sqref>
                  </c15:fullRef>
                </c:ext>
              </c:extLst>
              <c:f>Värmland!$E$56:$E$60</c:f>
              <c:numCache>
                <c:formatCode>0</c:formatCode>
                <c:ptCount val="5"/>
                <c:pt idx="0">
                  <c:v>10710.635</c:v>
                </c:pt>
                <c:pt idx="1">
                  <c:v>484.40300000000002</c:v>
                </c:pt>
                <c:pt idx="2">
                  <c:v>3029.5749999999998</c:v>
                </c:pt>
                <c:pt idx="3">
                  <c:v>1999.107</c:v>
                </c:pt>
                <c:pt idx="4">
                  <c:v>2190.0569999999998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Värmland!$E$55</c15:sqref>
                  <c15:dLbl>
                    <c:idx val="-1"/>
                    <c:layout>
                      <c:manualLayout>
                        <c:x val="0.28333333333333333"/>
                        <c:y val="0.16260162601626013"/>
                      </c:manualLayout>
                    </c:layout>
                    <c:dLblPos val="bestFit"/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F30B-4282-B31D-BAEEDA4C588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D2BA-4152-9D30-8D3BDBC5AB3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/>
              <a:t>slutlig</a:t>
            </a:r>
            <a:r>
              <a:rPr lang="sv-SE" sz="1400" baseline="0"/>
              <a:t> användning per energibärare 2022 (GWh)</a:t>
            </a:r>
            <a:endParaRPr lang="sv-SE" sz="1400"/>
          </a:p>
        </c:rich>
      </c:tx>
      <c:layout>
        <c:manualLayout>
          <c:xMode val="edge"/>
          <c:yMode val="edge"/>
          <c:x val="0.17269456120169865"/>
          <c:y val="6.53693617113942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55-48F4-8B63-F67ADDE1D1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55-48F4-8B63-F67ADDE1D1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255-48F4-8B63-F67ADDE1D1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55-48F4-8B63-F67ADDE1D1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55-48F4-8B63-F67ADDE1D1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255-48F4-8B63-F67ADDE1D13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255-48F4-8B63-F67ADDE1D13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255-48F4-8B63-F67ADDE1D13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255-48F4-8B63-F67ADDE1D13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255-48F4-8B63-F67ADDE1D13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255-48F4-8B63-F67ADDE1D13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255-48F4-8B63-F67ADDE1D13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Filipstad!$G$62:$G$71</c15:sqref>
                  </c15:fullRef>
                </c:ext>
              </c:extLst>
              <c:f>(Filipstad!$G$62,Filipstad!$G$64:$G$66,Filipstad!$G$68:$G$71)</c:f>
              <c:strCache>
                <c:ptCount val="6"/>
                <c:pt idx="0">
                  <c:v>Oljeprodukter</c:v>
                </c:pt>
                <c:pt idx="1">
                  <c:v>Naturgas</c:v>
                </c:pt>
                <c:pt idx="2">
                  <c:v>Biodrivmedel</c:v>
                </c:pt>
                <c:pt idx="3">
                  <c:v>Biobränslen</c:v>
                </c:pt>
                <c:pt idx="4">
                  <c:v>Fjärrvärme </c:v>
                </c:pt>
                <c:pt idx="5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Filipstad!$H$62:$H$71</c15:sqref>
                  </c15:fullRef>
                </c:ext>
              </c:extLst>
              <c:f>(Filipstad!$H$62,Filipstad!$H$64:$H$66,Filipstad!$H$68:$H$71)</c:f>
              <c:numCache>
                <c:formatCode>0</c:formatCode>
                <c:ptCount val="6"/>
                <c:pt idx="0">
                  <c:v>91.194999999999993</c:v>
                </c:pt>
                <c:pt idx="1" formatCode="General">
                  <c:v>28.984999999999999</c:v>
                </c:pt>
                <c:pt idx="2">
                  <c:v>19.347999999999999</c:v>
                </c:pt>
                <c:pt idx="3">
                  <c:v>25.341000000000001</c:v>
                </c:pt>
                <c:pt idx="4">
                  <c:v>39.006999999999998</c:v>
                </c:pt>
                <c:pt idx="5">
                  <c:v>219.32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255-48F4-8B63-F67ADDE1D13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</a:t>
            </a:r>
            <a:r>
              <a:rPr lang="sv-SE" baseline="0"/>
              <a:t> i GWh 2022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064-42BE-AF2E-78F296FAAC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64-42BE-AF2E-78F296FAAC3C}"/>
              </c:ext>
            </c:extLst>
          </c:dPt>
          <c:dLbls>
            <c:dLbl>
              <c:idx val="0"/>
              <c:layout>
                <c:manualLayout>
                  <c:x val="0.13055555555555545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64-42BE-AF2E-78F296FAAC3C}"/>
                </c:ext>
              </c:extLst>
            </c:dLbl>
            <c:dLbl>
              <c:idx val="1"/>
              <c:layout>
                <c:manualLayout>
                  <c:x val="-4.7222222222222283E-2"/>
                  <c:y val="-5.78703703703703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55555555555555"/>
                      <c:h val="8.7893700787401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064-42BE-AF2E-78F296FAAC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Forshaga!$A$61:$A$65</c15:sqref>
                  </c15:fullRef>
                </c:ext>
              </c:extLst>
              <c:f>(Forshaga!$A$63,Forshaga!$A$65)</c:f>
              <c:strCache>
                <c:ptCount val="2"/>
                <c:pt idx="0">
                  <c:v>Vattenkraft</c:v>
                </c:pt>
                <c:pt idx="1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Forshaga!$B$61:$B$65</c15:sqref>
                  </c15:fullRef>
                </c:ext>
              </c:extLst>
              <c:f>(Forshaga!$B$63,Forshaga!$B$65)</c:f>
              <c:numCache>
                <c:formatCode>0</c:formatCode>
                <c:ptCount val="2"/>
                <c:pt idx="0">
                  <c:v>127.68300000000001</c:v>
                </c:pt>
                <c:pt idx="1">
                  <c:v>2.29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3064-42BE-AF2E-78F296FAA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/>
              <a:t>slutanvändning per energibärare 2022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33-49AC-973E-BF557A5D40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33-49AC-973E-BF557A5D40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A33-49AC-973E-BF557A5D40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A33-49AC-973E-BF557A5D40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A33-49AC-973E-BF557A5D40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9A33-49AC-973E-BF557A5D40B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A33-49AC-973E-BF557A5D40B8}"/>
                </c:ext>
              </c:extLst>
            </c:dLbl>
            <c:dLbl>
              <c:idx val="1"/>
              <c:layout>
                <c:manualLayout>
                  <c:x val="-5.5555555555555558E-3"/>
                  <c:y val="-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33-49AC-973E-BF557A5D40B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A33-49AC-973E-BF557A5D40B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A33-49AC-973E-BF557A5D40B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A33-49AC-973E-BF557A5D40B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A33-49AC-973E-BF557A5D40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Forshaga!$G$61:$G$68</c15:sqref>
                  </c15:fullRef>
                </c:ext>
              </c:extLst>
              <c:f>(Forshaga!$G$61,Forshaga!$G$63:$G$65,Forshaga!$G$67:$G$68)</c:f>
              <c:strCache>
                <c:ptCount val="6"/>
                <c:pt idx="0">
                  <c:v>Oljeprodukter</c:v>
                </c:pt>
                <c:pt idx="1">
                  <c:v>Naturgas</c:v>
                </c:pt>
                <c:pt idx="2">
                  <c:v>Biodrivmedel</c:v>
                </c:pt>
                <c:pt idx="3">
                  <c:v>Biobränslen</c:v>
                </c:pt>
                <c:pt idx="4">
                  <c:v>Fjärrvärme </c:v>
                </c:pt>
                <c:pt idx="5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Forshaga!$H$61:$H$68</c15:sqref>
                  </c15:fullRef>
                </c:ext>
              </c:extLst>
              <c:f>(Forshaga!$H$61,Forshaga!$H$63:$H$65,Forshaga!$H$67:$H$68)</c:f>
              <c:numCache>
                <c:formatCode>0</c:formatCode>
                <c:ptCount val="6"/>
                <c:pt idx="0">
                  <c:v>32.445</c:v>
                </c:pt>
                <c:pt idx="1">
                  <c:v>5.1849999999999996</c:v>
                </c:pt>
                <c:pt idx="2">
                  <c:v>6.2519999999999998</c:v>
                </c:pt>
                <c:pt idx="3">
                  <c:v>11.484999999999999</c:v>
                </c:pt>
                <c:pt idx="4">
                  <c:v>17.388999999999999</c:v>
                </c:pt>
                <c:pt idx="5">
                  <c:v>93.430999999999997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A33-49AC-973E-BF557A5D40B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 och elanävändning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Forshaga!$F$91:$F$92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Forshaga!$G$91:$G$92</c:f>
              <c:numCache>
                <c:formatCode>0</c:formatCode>
                <c:ptCount val="2"/>
                <c:pt idx="0">
                  <c:v>129.97999999999999</c:v>
                </c:pt>
                <c:pt idx="1">
                  <c:v>93.430999999999997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E-47FC-A12C-CC6680CFE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2447264"/>
        <c:axId val="1152447744"/>
      </c:barChart>
      <c:catAx>
        <c:axId val="11524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52447744"/>
        <c:crosses val="autoZero"/>
        <c:auto val="1"/>
        <c:lblAlgn val="ctr"/>
        <c:lblOffset val="100"/>
        <c:noMultiLvlLbl val="0"/>
      </c:catAx>
      <c:valAx>
        <c:axId val="115244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GWh</a:t>
                </a:r>
              </a:p>
            </c:rich>
          </c:tx>
          <c:layout>
            <c:manualLayout>
              <c:xMode val="edge"/>
              <c:yMode val="edge"/>
              <c:x val="9.166666666666666E-2"/>
              <c:y val="6.82443861184018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524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slutanvändning per sektor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8E5-486C-9E7B-CA7F263B7F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8E5-486C-9E7B-CA7F263B7F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8E5-486C-9E7B-CA7F263B7F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8E5-486C-9E7B-CA7F263B7F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8E5-486C-9E7B-CA7F263B7F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A8E5-486C-9E7B-CA7F263B7F5E}"/>
              </c:ext>
            </c:extLst>
          </c:dPt>
          <c:dLbls>
            <c:dLbl>
              <c:idx val="0"/>
              <c:layout>
                <c:manualLayout>
                  <c:x val="-0.21669531933508313"/>
                  <c:y val="9.41159959171770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62489063867018"/>
                      <c:h val="0.166458515602216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8E5-486C-9E7B-CA7F263B7F5E}"/>
                </c:ext>
              </c:extLst>
            </c:dLbl>
            <c:dLbl>
              <c:idx val="1"/>
              <c:layout>
                <c:manualLayout>
                  <c:x val="9.0923884514435699E-2"/>
                  <c:y val="0.102810221638961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E5-486C-9E7B-CA7F263B7F5E}"/>
                </c:ext>
              </c:extLst>
            </c:dLbl>
            <c:dLbl>
              <c:idx val="2"/>
              <c:layout>
                <c:manualLayout>
                  <c:x val="0.11037226596675405"/>
                  <c:y val="0.216188028579760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E5-486C-9E7B-CA7F263B7F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Forshaga!$D$61:$D$66</c:f>
              <c:strCache>
                <c:ptCount val="6"/>
                <c:pt idx="0">
                  <c:v>Jordbruk,skogsbruk,fiske</c:v>
                </c:pt>
                <c:pt idx="1">
                  <c:v>Industri, byggverks.</c:v>
                </c:pt>
                <c:pt idx="2">
                  <c:v>Offentlig verksamhet</c:v>
                </c:pt>
                <c:pt idx="3">
                  <c:v>Transporter</c:v>
                </c:pt>
                <c:pt idx="4">
                  <c:v>Övriga tjänster</c:v>
                </c:pt>
                <c:pt idx="5">
                  <c:v>Bostäder</c:v>
                </c:pt>
              </c:strCache>
            </c:strRef>
          </c:cat>
          <c:val>
            <c:numRef>
              <c:f>Forshaga!$E$61:$E$66</c:f>
              <c:numCache>
                <c:formatCode>0</c:formatCode>
                <c:ptCount val="6"/>
                <c:pt idx="0">
                  <c:v>2997</c:v>
                </c:pt>
                <c:pt idx="1">
                  <c:v>7705</c:v>
                </c:pt>
                <c:pt idx="2">
                  <c:v>18158</c:v>
                </c:pt>
                <c:pt idx="3">
                  <c:v>33183</c:v>
                </c:pt>
                <c:pt idx="4">
                  <c:v>31960</c:v>
                </c:pt>
                <c:pt idx="5">
                  <c:v>72183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5-486C-9E7B-CA7F263B7F5E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 i GWh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9-4211-A067-534B166C1A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9-4211-A067-534B166C1A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Grums!$A$61:$A$65</c15:sqref>
                  </c15:fullRef>
                </c:ext>
              </c:extLst>
              <c:f>(Grums!$A$61,Grums!$A$65)</c:f>
              <c:strCache>
                <c:ptCount val="2"/>
                <c:pt idx="0">
                  <c:v>kraftvärmeverk + industriellt mottryck</c:v>
                </c:pt>
                <c:pt idx="1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Grums!$B$61:$B$65</c15:sqref>
                  </c15:fullRef>
                </c:ext>
              </c:extLst>
              <c:f>(Grums!$B$61,Grums!$B$65)</c:f>
              <c:numCache>
                <c:formatCode>0</c:formatCode>
                <c:ptCount val="2"/>
                <c:pt idx="0">
                  <c:v>337.44400000000002</c:v>
                </c:pt>
                <c:pt idx="1">
                  <c:v>2.27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3B5-4CA2-B52B-CBF341792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Slutanvändning per </a:t>
            </a:r>
            <a:r>
              <a:rPr lang="sv-SE" baseline="0"/>
              <a:t>sektor 2022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127-4FE5-BB79-FE3D8044E4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127-4FE5-BB79-FE3D8044E4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Grums!$D$61:$D$66</c15:sqref>
                  </c15:fullRef>
                </c:ext>
              </c:extLst>
              <c:f>(Grums!$D$62,Grums!$D$64)</c:f>
              <c:strCache>
                <c:ptCount val="2"/>
                <c:pt idx="0">
                  <c:v>Industri, byggverks.</c:v>
                </c:pt>
                <c:pt idx="1">
                  <c:v>Transporter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Grums!$E$61:$E$66</c15:sqref>
                  </c15:fullRef>
                </c:ext>
              </c:extLst>
              <c:f>(Grums!$E$62,Grums!$E$64)</c:f>
              <c:numCache>
                <c:formatCode>0</c:formatCode>
                <c:ptCount val="2"/>
                <c:pt idx="0">
                  <c:v>3058349</c:v>
                </c:pt>
                <c:pt idx="1">
                  <c:v>125365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127-4FE5-BB79-FE3D8044E4F1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energianvändning per energibärare 2022 (GWh)</a:t>
            </a:r>
          </a:p>
        </c:rich>
      </c:tx>
      <c:layout>
        <c:manualLayout>
          <c:xMode val="edge"/>
          <c:yMode val="edge"/>
          <c:x val="0.1436528871391076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0F-4D2D-A79C-CB6245BA72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C0F-4D2D-A79C-CB6245BA72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0F-4D2D-A79C-CB6245BA72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C0F-4D2D-A79C-CB6245BA72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C0F-4D2D-A79C-CB6245BA728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C0F-4D2D-A79C-CB6245BA728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C0F-4D2D-A79C-CB6245BA728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C0F-4D2D-A79C-CB6245BA728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C0F-4D2D-A79C-CB6245BA728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C0F-4D2D-A79C-CB6245BA728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Grums!$G$61:$G$68</c15:sqref>
                  </c15:fullRef>
                </c:ext>
              </c:extLst>
              <c:f>(Grums!$G$61,Grums!$G$64:$G$65,Grums!$G$67:$G$68)</c:f>
              <c:strCache>
                <c:ptCount val="5"/>
                <c:pt idx="0">
                  <c:v>Oljeprodukter</c:v>
                </c:pt>
                <c:pt idx="1">
                  <c:v>Avlutar, biodrivmedel</c:v>
                </c:pt>
                <c:pt idx="2">
                  <c:v>Biobränslen</c:v>
                </c:pt>
                <c:pt idx="3">
                  <c:v>Fjärrvärme </c:v>
                </c:pt>
                <c:pt idx="4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Grums!$H$61:$H$68</c15:sqref>
                  </c15:fullRef>
                </c:ext>
              </c:extLst>
              <c:f>(Grums!$H$61,Grums!$H$64:$H$65,Grums!$H$67:$H$68)</c:f>
              <c:numCache>
                <c:formatCode>0</c:formatCode>
                <c:ptCount val="5"/>
                <c:pt idx="0">
                  <c:v>185.65100000000001</c:v>
                </c:pt>
                <c:pt idx="1">
                  <c:v>2769.7959999999998</c:v>
                </c:pt>
                <c:pt idx="2">
                  <c:v>277.54500000000002</c:v>
                </c:pt>
                <c:pt idx="3">
                  <c:v>21.43</c:v>
                </c:pt>
                <c:pt idx="4">
                  <c:v>858.51800000000003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C0F-4D2D-A79C-CB6245BA728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Elproduktion och elanvändning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6245370370370371"/>
          <c:w val="0.87753018372703417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Grums!$D$91:$D$92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Grums!$E$91:$E$92</c:f>
              <c:numCache>
                <c:formatCode>0</c:formatCode>
                <c:ptCount val="2"/>
                <c:pt idx="0">
                  <c:v>339.714</c:v>
                </c:pt>
                <c:pt idx="1">
                  <c:v>858.51800000000003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8-4C86-8FF4-E6EB0B67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5151663"/>
        <c:axId val="265150703"/>
      </c:barChart>
      <c:catAx>
        <c:axId val="26515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65150703"/>
        <c:crosses val="autoZero"/>
        <c:auto val="1"/>
        <c:lblAlgn val="ctr"/>
        <c:lblOffset val="100"/>
        <c:noMultiLvlLbl val="0"/>
      </c:catAx>
      <c:valAx>
        <c:axId val="26515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3.8626421697287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65151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Elproduktion i GWh</a:t>
            </a:r>
            <a:r>
              <a:rPr lang="en-US" baseline="0"/>
              <a:t> 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A58-4187-969C-3416F2127DE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FF-4CC1-A6E3-521959FC72A0}"/>
              </c:ext>
            </c:extLst>
          </c:dPt>
          <c:dLbls>
            <c:dLbl>
              <c:idx val="1"/>
              <c:layout>
                <c:manualLayout>
                  <c:x val="-6.9444444444444448E-2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FF-4CC1-A6E3-521959FC72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Hagfors!$A$61:$A$65</c15:sqref>
                  </c15:fullRef>
                </c:ext>
              </c:extLst>
              <c:f>(Hagfors!$A$63,Hagfors!$A$65)</c:f>
              <c:strCache>
                <c:ptCount val="2"/>
                <c:pt idx="0">
                  <c:v>Vattenkraft</c:v>
                </c:pt>
                <c:pt idx="1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Hagfors!$B$61:$B$65</c15:sqref>
                  </c15:fullRef>
                </c:ext>
              </c:extLst>
              <c:f>(Hagfors!$B$63,Hagfors!$B$65)</c:f>
              <c:numCache>
                <c:formatCode>0</c:formatCode>
                <c:ptCount val="2"/>
                <c:pt idx="0">
                  <c:v>500.07499999999999</c:v>
                </c:pt>
                <c:pt idx="1">
                  <c:v>1.84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7FF-4CC1-A6E3-521959FC7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sv-SE" sz="1400" b="1">
                <a:solidFill>
                  <a:sysClr val="windowText" lastClr="000000"/>
                </a:solidFill>
              </a:rPr>
              <a:t>Användning per energibärare </a:t>
            </a:r>
          </a:p>
          <a:p>
            <a:pPr>
              <a:defRPr sz="1400" b="0"/>
            </a:pPr>
            <a:r>
              <a:rPr lang="sv-SE" sz="1400" b="1">
                <a:solidFill>
                  <a:sysClr val="windowText" lastClr="000000"/>
                </a:solidFill>
              </a:rPr>
              <a:t>Värmland 2022 (GWh)</a:t>
            </a:r>
          </a:p>
        </c:rich>
      </c:tx>
      <c:layout>
        <c:manualLayout>
          <c:xMode val="edge"/>
          <c:yMode val="edge"/>
          <c:x val="0.26358595800524937"/>
          <c:y val="5.0808314087759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1A-46FA-9075-8634E8FB038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1A-46FA-9075-8634E8FB038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61A-46FA-9075-8634E8FB038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61A-46FA-9075-8634E8FB038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61A-46FA-9075-8634E8FB038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D61A-46FA-9075-8634E8FB0387}"/>
              </c:ext>
            </c:extLst>
          </c:dPt>
          <c:dLbls>
            <c:dLbl>
              <c:idx val="0"/>
              <c:layout>
                <c:manualLayout>
                  <c:x val="0"/>
                  <c:y val="2.30414746543778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A-46FA-9075-8634E8FB03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Värmland!$G$55:$G$62</c15:sqref>
                  </c15:fullRef>
                </c:ext>
              </c:extLst>
              <c:f>(Värmland!$G$55,Värmland!$G$57:$G$59,Värmland!$G$61:$G$62)</c:f>
              <c:strCache>
                <c:ptCount val="6"/>
                <c:pt idx="0">
                  <c:v>Oljeprodukter</c:v>
                </c:pt>
                <c:pt idx="1">
                  <c:v>Naturgas</c:v>
                </c:pt>
                <c:pt idx="2">
                  <c:v>Biodrivmedel, avlutar</c:v>
                </c:pt>
                <c:pt idx="3">
                  <c:v>Biobränslen</c:v>
                </c:pt>
                <c:pt idx="4">
                  <c:v>Fjärrvärme </c:v>
                </c:pt>
                <c:pt idx="5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Värmland!$H$55:$H$62</c15:sqref>
                  </c15:fullRef>
                </c:ext>
              </c:extLst>
              <c:f>(Värmland!$H$55,Värmland!$H$57:$H$59,Värmland!$H$61:$H$62)</c:f>
              <c:numCache>
                <c:formatCode>0</c:formatCode>
                <c:ptCount val="6"/>
                <c:pt idx="0">
                  <c:v>2885.2620000000002</c:v>
                </c:pt>
                <c:pt idx="1">
                  <c:v>285.815</c:v>
                </c:pt>
                <c:pt idx="2">
                  <c:v>6611.0990000000002</c:v>
                </c:pt>
                <c:pt idx="3">
                  <c:v>1794.479</c:v>
                </c:pt>
                <c:pt idx="4">
                  <c:v>1195.385</c:v>
                </c:pt>
                <c:pt idx="5">
                  <c:v>5649.0640000000003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D61A-46FA-9075-8634E8FB038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slutanvändning</a:t>
            </a:r>
            <a:r>
              <a:rPr lang="sv-SE" baseline="0"/>
              <a:t> per sektor 2022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CA5-4F07-8D0F-1EC486FAB0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CA5-4F07-8D0F-1EC486FAB0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CA5-4F07-8D0F-1EC486FAB0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A5-4F07-8D0F-1EC486FAB0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FCA5-4F07-8D0F-1EC486FAB01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CA5-4F07-8D0F-1EC486FAB01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CA5-4F07-8D0F-1EC486FAB01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CA5-4F07-8D0F-1EC486FAB01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CA5-4F07-8D0F-1EC486FAB01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FCA5-4F07-8D0F-1EC486FAB01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Hagfors!$D$61:$D$66</c15:sqref>
                  </c15:fullRef>
                </c:ext>
              </c:extLst>
              <c:f>Hagfors!$D$62:$D$66</c:f>
              <c:strCache>
                <c:ptCount val="5"/>
                <c:pt idx="0">
                  <c:v>Industri, byggverks.</c:v>
                </c:pt>
                <c:pt idx="1">
                  <c:v>Offentlig verksamhet</c:v>
                </c:pt>
                <c:pt idx="2">
                  <c:v>Transporter</c:v>
                </c:pt>
                <c:pt idx="3">
                  <c:v>Övriga tjänster</c:v>
                </c:pt>
                <c:pt idx="4">
                  <c:v>Bostäder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Hagfors!$E$61:$E$66</c15:sqref>
                  </c15:fullRef>
                </c:ext>
              </c:extLst>
              <c:f>Hagfors!$E$62:$E$66</c:f>
              <c:numCache>
                <c:formatCode>0</c:formatCode>
                <c:ptCount val="5"/>
                <c:pt idx="0">
                  <c:v>457778</c:v>
                </c:pt>
                <c:pt idx="1">
                  <c:v>18271</c:v>
                </c:pt>
                <c:pt idx="2">
                  <c:v>85535</c:v>
                </c:pt>
                <c:pt idx="3">
                  <c:v>28254</c:v>
                </c:pt>
                <c:pt idx="4">
                  <c:v>113991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FCA5-4F07-8D0F-1EC486FAB01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slutanvändning per energibärare 2022 (GWh)</a:t>
            </a:r>
          </a:p>
        </c:rich>
      </c:tx>
      <c:layout>
        <c:manualLayout>
          <c:xMode val="edge"/>
          <c:yMode val="edge"/>
          <c:x val="0.1073333333333333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33-4265-B555-6641E63DF8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33-4265-B555-6641E63DF8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33-4265-B555-6641E63DF8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33-4265-B555-6641E63DF8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33-4265-B555-6641E63DF8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33-4265-B555-6641E63DF8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33-4265-B555-6641E63DF86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033-4265-B555-6641E63DF86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033-4265-B555-6641E63DF86A}"/>
                </c:ext>
              </c:extLst>
            </c:dLbl>
            <c:dLbl>
              <c:idx val="2"/>
              <c:layout>
                <c:manualLayout>
                  <c:x val="3.1927710053226525E-2"/>
                  <c:y val="-9.04135417228706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42825088776434"/>
                      <c:h val="0.21132975725856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033-4265-B555-6641E63DF86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033-4265-B555-6641E63DF86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033-4265-B555-6641E63DF86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033-4265-B555-6641E63DF86A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033-4265-B555-6641E63DF8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Hagfors!$G$61:$G$68</c15:sqref>
                  </c15:fullRef>
                </c:ext>
              </c:extLst>
              <c:f>(Hagfors!$G$61,Hagfors!$G$63:$G$68)</c:f>
              <c:strCache>
                <c:ptCount val="7"/>
                <c:pt idx="0">
                  <c:v>Oljeprodukter</c:v>
                </c:pt>
                <c:pt idx="1">
                  <c:v>Naturgas</c:v>
                </c:pt>
                <c:pt idx="2">
                  <c:v>Biodrivmedel</c:v>
                </c:pt>
                <c:pt idx="3">
                  <c:v>Biobränslen</c:v>
                </c:pt>
                <c:pt idx="4">
                  <c:v>Biogas</c:v>
                </c:pt>
                <c:pt idx="5">
                  <c:v>Fjärrvärme </c:v>
                </c:pt>
                <c:pt idx="6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Hagfors!$H$61:$H$68</c15:sqref>
                  </c15:fullRef>
                </c:ext>
              </c:extLst>
              <c:f>(Hagfors!$H$61,Hagfors!$H$63:$H$68)</c:f>
              <c:numCache>
                <c:formatCode>0</c:formatCode>
                <c:ptCount val="7"/>
                <c:pt idx="0">
                  <c:v>83.8</c:v>
                </c:pt>
                <c:pt idx="1">
                  <c:v>160.41</c:v>
                </c:pt>
                <c:pt idx="2">
                  <c:v>17.277999999999999</c:v>
                </c:pt>
                <c:pt idx="3">
                  <c:v>29.553000000000001</c:v>
                </c:pt>
                <c:pt idx="4">
                  <c:v>35.045000000000002</c:v>
                </c:pt>
                <c:pt idx="5">
                  <c:v>63.671999999999997</c:v>
                </c:pt>
                <c:pt idx="6">
                  <c:v>319.61599999999999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6033-4265-B555-6641E63DF86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 och elanvändning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Hagfors!$F$91:$F$92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Hagfors!$G$91:$G$92</c:f>
              <c:numCache>
                <c:formatCode>0</c:formatCode>
                <c:ptCount val="2"/>
                <c:pt idx="0">
                  <c:v>501.92</c:v>
                </c:pt>
                <c:pt idx="1">
                  <c:v>319.61599999999999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4-4DBD-AA3A-C1B7E1E13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156431"/>
        <c:axId val="211159311"/>
      </c:barChart>
      <c:catAx>
        <c:axId val="211156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1159311"/>
        <c:crosses val="autoZero"/>
        <c:auto val="1"/>
        <c:lblAlgn val="ctr"/>
        <c:lblOffset val="100"/>
        <c:noMultiLvlLbl val="0"/>
      </c:catAx>
      <c:valAx>
        <c:axId val="211159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layout>
            <c:manualLayout>
              <c:xMode val="edge"/>
              <c:yMode val="edge"/>
              <c:x val="9.166666666666666E-2"/>
              <c:y val="4.50962379702537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1156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slutanvändning per sektor</a:t>
            </a:r>
            <a:r>
              <a:rPr lang="sv-SE" baseline="0"/>
              <a:t> 2022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F04-4EEA-B6F6-1D51FDCBFA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F04-4EEA-B6F6-1D51FDCBFA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F04-4EEA-B6F6-1D51FDCBFA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F04-4EEA-B6F6-1D51FDCBFA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F04-4EEA-B6F6-1D51FDCBFA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F04-4EEA-B6F6-1D51FDCBFA04}"/>
              </c:ext>
            </c:extLst>
          </c:dPt>
          <c:dLbls>
            <c:dLbl>
              <c:idx val="2"/>
              <c:layout>
                <c:manualLayout>
                  <c:x val="-2.2169947506561705E-2"/>
                  <c:y val="0.129069335083114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04-4EEA-B6F6-1D51FDCBFA04}"/>
                </c:ext>
              </c:extLst>
            </c:dLbl>
            <c:dLbl>
              <c:idx val="3"/>
              <c:layout>
                <c:manualLayout>
                  <c:x val="-8.0583989501312459E-3"/>
                  <c:y val="1.88298337707785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04-4EEA-B6F6-1D51FDCBFA04}"/>
                </c:ext>
              </c:extLst>
            </c:dLbl>
            <c:dLbl>
              <c:idx val="4"/>
              <c:layout>
                <c:manualLayout>
                  <c:x val="-6.3666229221347348E-2"/>
                  <c:y val="8.63815981335666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04-4EEA-B6F6-1D51FDCBFA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Hammarö!$D$61:$D$66</c:f>
              <c:strCache>
                <c:ptCount val="6"/>
                <c:pt idx="0">
                  <c:v>Jordbruk,skogsbruk,fiske</c:v>
                </c:pt>
                <c:pt idx="1">
                  <c:v>Industri, byggverks.</c:v>
                </c:pt>
                <c:pt idx="2">
                  <c:v>Offentlig verksamhet</c:v>
                </c:pt>
                <c:pt idx="3">
                  <c:v>Transporter</c:v>
                </c:pt>
                <c:pt idx="4">
                  <c:v>Övriga tjänster</c:v>
                </c:pt>
                <c:pt idx="5">
                  <c:v>Bostäder</c:v>
                </c:pt>
              </c:strCache>
            </c:strRef>
          </c:cat>
          <c:val>
            <c:numRef>
              <c:f>Hammarö!$E$61:$E$66</c:f>
              <c:numCache>
                <c:formatCode>0</c:formatCode>
                <c:ptCount val="6"/>
                <c:pt idx="0">
                  <c:v>422</c:v>
                </c:pt>
                <c:pt idx="1">
                  <c:v>2822472</c:v>
                </c:pt>
                <c:pt idx="2">
                  <c:v>26794</c:v>
                </c:pt>
                <c:pt idx="3">
                  <c:v>70390</c:v>
                </c:pt>
                <c:pt idx="4">
                  <c:v>652345</c:v>
                </c:pt>
                <c:pt idx="5">
                  <c:v>104168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4-4EEA-B6F6-1D51FDCBFA0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slutanvändning per energibärare 2022 (GWh)</a:t>
            </a:r>
          </a:p>
        </c:rich>
      </c:tx>
      <c:layout>
        <c:manualLayout>
          <c:xMode val="edge"/>
          <c:yMode val="edge"/>
          <c:x val="0.113006780402449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EFE-43A8-AD9D-EAE2F47548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EFE-43A8-AD9D-EAE2F47548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EFE-43A8-AD9D-EAE2F47548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EFE-43A8-AD9D-EAE2F47548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EFE-43A8-AD9D-EAE2F47548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EFE-43A8-AD9D-EAE2F47548F6}"/>
              </c:ext>
            </c:extLst>
          </c:dPt>
          <c:dLbls>
            <c:dLbl>
              <c:idx val="0"/>
              <c:layout>
                <c:manualLayout>
                  <c:x val="-0.27653893263342083"/>
                  <c:y val="0.1006383056284630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E-43A8-AD9D-EAE2F47548F6}"/>
                </c:ext>
              </c:extLst>
            </c:dLbl>
            <c:dLbl>
              <c:idx val="1"/>
              <c:layout>
                <c:manualLayout>
                  <c:x val="0.23055555555555546"/>
                  <c:y val="-5.55555555555555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E-43A8-AD9D-EAE2F47548F6}"/>
                </c:ext>
              </c:extLst>
            </c:dLbl>
            <c:dLbl>
              <c:idx val="3"/>
              <c:layout>
                <c:manualLayout>
                  <c:x val="-0.16944444444444445"/>
                  <c:y val="0.1157407407407407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FE-43A8-AD9D-EAE2F47548F6}"/>
                </c:ext>
              </c:extLst>
            </c:dLbl>
            <c:dLbl>
              <c:idx val="4"/>
              <c:layout>
                <c:manualLayout>
                  <c:x val="-0.2277777777777778"/>
                  <c:y val="4.6296296296296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FE-43A8-AD9D-EAE2F47548F6}"/>
                </c:ext>
              </c:extLst>
            </c:dLbl>
            <c:dLbl>
              <c:idx val="5"/>
              <c:layout>
                <c:manualLayout>
                  <c:x val="-0.20277777777777778"/>
                  <c:y val="-3.24074074074074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FE-43A8-AD9D-EAE2F47548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Hammarö!$G$61:$G$68</c15:sqref>
                  </c15:fullRef>
                </c:ext>
              </c:extLst>
              <c:f>(Hammarö!$G$61,Hammarö!$G$63:$G$65,Hammarö!$G$67:$G$68)</c:f>
              <c:strCache>
                <c:ptCount val="6"/>
                <c:pt idx="0">
                  <c:v>Oljeprodukter</c:v>
                </c:pt>
                <c:pt idx="1">
                  <c:v>Naturgas</c:v>
                </c:pt>
                <c:pt idx="2">
                  <c:v>Avlutar, Biodrivmedel</c:v>
                </c:pt>
                <c:pt idx="3">
                  <c:v>Biobränslen</c:v>
                </c:pt>
                <c:pt idx="4">
                  <c:v>Fjärrvärme </c:v>
                </c:pt>
                <c:pt idx="5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Hammarö!$H$61:$H$68</c15:sqref>
                  </c15:fullRef>
                </c:ext>
              </c:extLst>
              <c:f>(Hammarö!$H$61,Hammarö!$H$63:$H$65,Hammarö!$H$67:$H$68)</c:f>
              <c:numCache>
                <c:formatCode>0</c:formatCode>
                <c:ptCount val="6"/>
                <c:pt idx="0">
                  <c:v>139.87100000000001</c:v>
                </c:pt>
                <c:pt idx="1">
                  <c:v>8.8539999999999992</c:v>
                </c:pt>
                <c:pt idx="2">
                  <c:v>1854.2180000000001</c:v>
                </c:pt>
                <c:pt idx="3">
                  <c:v>537.01400000000001</c:v>
                </c:pt>
                <c:pt idx="4" formatCode="General">
                  <c:v>49</c:v>
                </c:pt>
                <c:pt idx="5">
                  <c:v>1087.634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FEFE-43A8-AD9D-EAE2F47548F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 i GWh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EF-4DF6-B174-5F56A492490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EF-4DF6-B174-5F56A4924907}"/>
              </c:ext>
            </c:extLst>
          </c:dPt>
          <c:dLbls>
            <c:dLbl>
              <c:idx val="0"/>
              <c:layout>
                <c:manualLayout>
                  <c:x val="0.18897639173694372"/>
                  <c:y val="3.9387308533916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EF-4DF6-B174-5F56A4924907}"/>
                </c:ext>
              </c:extLst>
            </c:dLbl>
            <c:dLbl>
              <c:idx val="1"/>
              <c:layout>
                <c:manualLayout>
                  <c:x val="-0.16118574589327561"/>
                  <c:y val="-5.251641137855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EF-4DF6-B174-5F56A49249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Kil!$A$61:$A$65</c15:sqref>
                  </c15:fullRef>
                </c:ext>
              </c:extLst>
              <c:f>(Kil!$A$63,Kil!$A$65)</c:f>
              <c:strCache>
                <c:ptCount val="2"/>
                <c:pt idx="0">
                  <c:v>Vattenkraft</c:v>
                </c:pt>
                <c:pt idx="1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Kil!$B$61:$B$65</c15:sqref>
                  </c15:fullRef>
                </c:ext>
              </c:extLst>
              <c:f>(Kil!$B$63,Kil!$B$65)</c:f>
              <c:numCache>
                <c:formatCode>0</c:formatCode>
                <c:ptCount val="2"/>
                <c:pt idx="0">
                  <c:v>14.601000000000001</c:v>
                </c:pt>
                <c:pt idx="1">
                  <c:v>2.39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8C9-487B-B189-531891AD44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slutanvändning per sektor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F65-46A8-AC92-B68ED048CA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F65-46A8-AC92-B68ED048CA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F65-46A8-AC92-B68ED048CA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F65-46A8-AC92-B68ED048CA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F65-46A8-AC92-B68ED048CAB5}"/>
              </c:ext>
            </c:extLst>
          </c:dPt>
          <c:dLbls>
            <c:dLbl>
              <c:idx val="0"/>
              <c:layout>
                <c:manualLayout>
                  <c:x val="0.13323031496062993"/>
                  <c:y val="0.107859434237386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65-46A8-AC92-B68ED048CAB5}"/>
                </c:ext>
              </c:extLst>
            </c:dLbl>
            <c:dLbl>
              <c:idx val="1"/>
              <c:layout>
                <c:manualLayout>
                  <c:x val="0.10526443569553806"/>
                  <c:y val="0.25952682997958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65-46A8-AC92-B68ED048CAB5}"/>
                </c:ext>
              </c:extLst>
            </c:dLbl>
            <c:dLbl>
              <c:idx val="2"/>
              <c:layout>
                <c:manualLayout>
                  <c:x val="0.17707764654418198"/>
                  <c:y val="-2.15354330708661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65-46A8-AC92-B68ED048CAB5}"/>
                </c:ext>
              </c:extLst>
            </c:dLbl>
            <c:dLbl>
              <c:idx val="3"/>
              <c:layout>
                <c:manualLayout>
                  <c:x val="-3.7171259842519712E-2"/>
                  <c:y val="0.116101997666958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65-46A8-AC92-B68ED048C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Kil!$D$61:$D$66</c15:sqref>
                  </c15:fullRef>
                </c:ext>
              </c:extLst>
              <c:f>(Kil!$D$61,Kil!$D$63:$D$66)</c:f>
              <c:strCache>
                <c:ptCount val="5"/>
                <c:pt idx="0">
                  <c:v>Jordbruk,skogsbruk,fiske</c:v>
                </c:pt>
                <c:pt idx="1">
                  <c:v>Offentlig verksamhet</c:v>
                </c:pt>
                <c:pt idx="2">
                  <c:v>Transporter</c:v>
                </c:pt>
                <c:pt idx="3">
                  <c:v>Övriga tjänster</c:v>
                </c:pt>
                <c:pt idx="4">
                  <c:v>Bostäder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Kil!$E$61:$E$66</c15:sqref>
                  </c15:fullRef>
                </c:ext>
              </c:extLst>
              <c:f>(Kil!$E$61,Kil!$E$63:$E$66)</c:f>
              <c:numCache>
                <c:formatCode>0</c:formatCode>
                <c:ptCount val="5"/>
                <c:pt idx="0">
                  <c:v>8157</c:v>
                </c:pt>
                <c:pt idx="1">
                  <c:v>30147</c:v>
                </c:pt>
                <c:pt idx="2">
                  <c:v>129369</c:v>
                </c:pt>
                <c:pt idx="3">
                  <c:v>49912</c:v>
                </c:pt>
                <c:pt idx="4">
                  <c:v>96785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Kil!$E$62</c15:sqref>
                  <c15:dLbl>
                    <c:idx val="0"/>
                    <c:layout>
                      <c:manualLayout>
                        <c:x val="0.19063429571303578"/>
                        <c:y val="0.25019502770487023"/>
                      </c:manualLayout>
                    </c:layout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7827-4744-A57B-1C6B629B296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8F65-46A8-AC92-B68ED048CAB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slutanvändning per energibärare 2022 (GWh)</a:t>
            </a:r>
          </a:p>
        </c:rich>
      </c:tx>
      <c:layout>
        <c:manualLayout>
          <c:xMode val="edge"/>
          <c:yMode val="edge"/>
          <c:x val="0.10558652183713856"/>
          <c:y val="1.8518525269220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E6A-43D4-916C-3EE4EB7A0F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E6A-43D4-916C-3EE4EB7A0F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E6A-43D4-916C-3EE4EB7A0F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E6A-43D4-916C-3EE4EB7A0F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5E6A-43D4-916C-3EE4EB7A0F05}"/>
              </c:ext>
            </c:extLst>
          </c:dPt>
          <c:dLbls>
            <c:dLbl>
              <c:idx val="0"/>
              <c:layout>
                <c:manualLayout>
                  <c:x val="2.0821741032370954E-2"/>
                  <c:y val="-6.59434237386993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A-43D4-916C-3EE4EB7A0F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Kil!$G$61:$G$68</c15:sqref>
                  </c15:fullRef>
                </c:ext>
              </c:extLst>
              <c:f>(Kil!$G$61,Kil!$G$64:$G$65,Kil!$G$67:$G$68)</c:f>
              <c:strCache>
                <c:ptCount val="5"/>
                <c:pt idx="0">
                  <c:v>Oljeprodukter</c:v>
                </c:pt>
                <c:pt idx="1">
                  <c:v>Biodrivmedel</c:v>
                </c:pt>
                <c:pt idx="2">
                  <c:v>Biobränslen</c:v>
                </c:pt>
                <c:pt idx="3">
                  <c:v>Fjärrvärme </c:v>
                </c:pt>
                <c:pt idx="4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Kil!$H$61:$H$68</c15:sqref>
                  </c15:fullRef>
                </c:ext>
              </c:extLst>
              <c:f>(Kil!$H$61,Kil!$H$64:$H$65,Kil!$H$67:$H$68)</c:f>
              <c:numCache>
                <c:formatCode>0</c:formatCode>
                <c:ptCount val="5"/>
                <c:pt idx="0">
                  <c:v>96.474999999999994</c:v>
                </c:pt>
                <c:pt idx="1">
                  <c:v>18.742999999999999</c:v>
                </c:pt>
                <c:pt idx="2">
                  <c:v>26.151</c:v>
                </c:pt>
                <c:pt idx="3">
                  <c:v>35.94</c:v>
                </c:pt>
                <c:pt idx="4">
                  <c:v>149.923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E6A-43D4-916C-3EE4EB7A0F0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Elproduktion och elanvändning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Kil!$A$84:$A$85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Kil!$B$84:$B$85</c:f>
              <c:numCache>
                <c:formatCode>0</c:formatCode>
                <c:ptCount val="2"/>
                <c:pt idx="0">
                  <c:v>16.989999999999998</c:v>
                </c:pt>
                <c:pt idx="1">
                  <c:v>149.923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56-436D-AD53-E2C6F38CA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4553712"/>
        <c:axId val="884555152"/>
      </c:barChart>
      <c:catAx>
        <c:axId val="88455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84555152"/>
        <c:crosses val="autoZero"/>
        <c:auto val="1"/>
        <c:lblAlgn val="ctr"/>
        <c:lblOffset val="100"/>
        <c:noMultiLvlLbl val="0"/>
      </c:catAx>
      <c:valAx>
        <c:axId val="88455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8455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Elproduktion i GWh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39B-431F-A0C8-683C4FBE8C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39B-431F-A0C8-683C4FBE8C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39B-431F-A0C8-683C4FBE8C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39B-431F-A0C8-683C4FBE8C8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39B-431F-A0C8-683C4FBE8C86}"/>
              </c:ext>
            </c:extLst>
          </c:dPt>
          <c:dLbls>
            <c:dLbl>
              <c:idx val="0"/>
              <c:layout>
                <c:manualLayout>
                  <c:x val="0.20277777777777789"/>
                  <c:y val="0.14351851851851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9B-431F-A0C8-683C4FBE8C86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9B-431F-A0C8-683C4FBE8C86}"/>
                </c:ext>
              </c:extLst>
            </c:dLbl>
            <c:dLbl>
              <c:idx val="2"/>
              <c:layout>
                <c:manualLayout>
                  <c:x val="-0.15555555555555559"/>
                  <c:y val="2.3148148148148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9B-431F-A0C8-683C4FBE8C86}"/>
                </c:ext>
              </c:extLst>
            </c:dLbl>
            <c:dLbl>
              <c:idx val="3"/>
              <c:layout>
                <c:manualLayout>
                  <c:x val="-0.20000000000000004"/>
                  <c:y val="-2.3148148148148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9B-431F-A0C8-683C4FBE8C86}"/>
                </c:ext>
              </c:extLst>
            </c:dLbl>
            <c:dLbl>
              <c:idx val="4"/>
              <c:layout>
                <c:manualLayout>
                  <c:x val="-0.16944444444444451"/>
                  <c:y val="-0.129629629629629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9B-431F-A0C8-683C4FBE8C86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Karlstad!$A$61:$A$65</c:f>
              <c:strCache>
                <c:ptCount val="5"/>
                <c:pt idx="0">
                  <c:v>kraftvärmeverk + industriellt mottryck</c:v>
                </c:pt>
                <c:pt idx="1">
                  <c:v>övrig värmekraft (kärnkraft, kondenskraft o.dyl.)</c:v>
                </c:pt>
                <c:pt idx="2">
                  <c:v>Vattenkraft</c:v>
                </c:pt>
                <c:pt idx="3">
                  <c:v>Vindkraft</c:v>
                </c:pt>
                <c:pt idx="4">
                  <c:v>Solceller</c:v>
                </c:pt>
              </c:strCache>
            </c:strRef>
          </c:cat>
          <c:val>
            <c:numRef>
              <c:f>Karlstad!$B$61:$B$65</c:f>
              <c:numCache>
                <c:formatCode>0</c:formatCode>
                <c:ptCount val="5"/>
                <c:pt idx="0">
                  <c:v>160.87700000000001</c:v>
                </c:pt>
                <c:pt idx="1">
                  <c:v>3.0000000000000001E-3</c:v>
                </c:pt>
                <c:pt idx="2">
                  <c:v>16.433</c:v>
                </c:pt>
                <c:pt idx="3">
                  <c:v>31.823</c:v>
                </c:pt>
                <c:pt idx="4">
                  <c:v>14.75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B-431F-A0C8-683C4FBE8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1">
                <a:solidFill>
                  <a:sysClr val="windowText" lastClr="000000"/>
                </a:solidFill>
              </a:rPr>
              <a:t>Elproduktion och elanvändning</a:t>
            </a:r>
          </a:p>
          <a:p>
            <a:pPr>
              <a:defRPr/>
            </a:pPr>
            <a:r>
              <a:rPr lang="sv-SE" sz="1400" b="1" baseline="0">
                <a:solidFill>
                  <a:sysClr val="windowText" lastClr="000000"/>
                </a:solidFill>
              </a:rPr>
              <a:t> Värmland 2022</a:t>
            </a:r>
            <a:endParaRPr lang="sv-SE" sz="14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7945822397200348"/>
          <c:y val="5.0808314087759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Värmland!$E$81:$E$82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Värmland!$F$81:$F$82</c:f>
              <c:numCache>
                <c:formatCode>0</c:formatCode>
                <c:ptCount val="2"/>
                <c:pt idx="0">
                  <c:v>3900.24</c:v>
                </c:pt>
                <c:pt idx="1">
                  <c:v>5649.0640000000003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1-4648-B601-F2A97C2B5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9544607"/>
        <c:axId val="1069545087"/>
      </c:barChart>
      <c:catAx>
        <c:axId val="106954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9545087"/>
        <c:crosses val="autoZero"/>
        <c:auto val="1"/>
        <c:lblAlgn val="ctr"/>
        <c:lblOffset val="100"/>
        <c:noMultiLvlLbl val="0"/>
      </c:catAx>
      <c:valAx>
        <c:axId val="1069545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layout>
            <c:manualLayout>
              <c:xMode val="edge"/>
              <c:yMode val="edge"/>
              <c:x val="9.7222222222222224E-2"/>
              <c:y val="0.11902238548126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9544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Slutanvändning per sektor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2DA-4A8C-A596-51B90D02F7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C2DA-4A8C-A596-51B90D02F74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2DA-4A8C-A596-51B90D02F74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C2DA-4A8C-A596-51B90D02F74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2DA-4A8C-A596-51B90D02F74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C2DA-4A8C-A596-51B90D02F7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Karlstad!$D$61:$D$66</c:f>
              <c:strCache>
                <c:ptCount val="6"/>
                <c:pt idx="0">
                  <c:v>Jordbruk,skogsbruk,fiske</c:v>
                </c:pt>
                <c:pt idx="1">
                  <c:v>Industri, byggverks.</c:v>
                </c:pt>
                <c:pt idx="2">
                  <c:v>Offentlig verksamhet</c:v>
                </c:pt>
                <c:pt idx="3">
                  <c:v>Transporter</c:v>
                </c:pt>
                <c:pt idx="4">
                  <c:v>Övriga tjänster</c:v>
                </c:pt>
                <c:pt idx="5">
                  <c:v>Bostäder</c:v>
                </c:pt>
              </c:strCache>
            </c:strRef>
          </c:cat>
          <c:val>
            <c:numRef>
              <c:f>Karlstad!$E$61:$E$66</c:f>
              <c:numCache>
                <c:formatCode>0</c:formatCode>
                <c:ptCount val="6"/>
                <c:pt idx="0">
                  <c:v>48400</c:v>
                </c:pt>
                <c:pt idx="1">
                  <c:v>3071062</c:v>
                </c:pt>
                <c:pt idx="2">
                  <c:v>286301</c:v>
                </c:pt>
                <c:pt idx="3">
                  <c:v>2536680</c:v>
                </c:pt>
                <c:pt idx="4">
                  <c:v>825946</c:v>
                </c:pt>
                <c:pt idx="5">
                  <c:v>963949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A-4A8C-A596-51B90D02F74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Slutanvändning per energibärare 2022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02-440D-9F85-7189478A03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02-440D-9F85-7189478A03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02-440D-9F85-7189478A03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02-440D-9F85-7189478A03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702-440D-9F85-7189478A03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702-440D-9F85-7189478A03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Karlstad!$G$61:$G$68</c15:sqref>
                  </c15:fullRef>
                </c:ext>
              </c:extLst>
              <c:f>(Karlstad!$G$61,Karlstad!$G$63:$G$65,Karlstad!$G$67:$G$68)</c:f>
              <c:strCache>
                <c:ptCount val="6"/>
                <c:pt idx="0">
                  <c:v>Oljeprodukter</c:v>
                </c:pt>
                <c:pt idx="1">
                  <c:v>Naturgas</c:v>
                </c:pt>
                <c:pt idx="2">
                  <c:v>Biodrivmedel</c:v>
                </c:pt>
                <c:pt idx="3">
                  <c:v>Biobränslen</c:v>
                </c:pt>
                <c:pt idx="4">
                  <c:v>Fjärrvärme </c:v>
                </c:pt>
                <c:pt idx="5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Karlstad!$H$61:$H$68</c15:sqref>
                  </c15:fullRef>
                </c:ext>
              </c:extLst>
              <c:f>(Karlstad!$H$61,Karlstad!$H$63:$H$65,Karlstad!$H$67:$H$68)</c:f>
              <c:numCache>
                <c:formatCode>0</c:formatCode>
                <c:ptCount val="6"/>
                <c:pt idx="0">
                  <c:v>1179.6379999999999</c:v>
                </c:pt>
                <c:pt idx="1">
                  <c:v>17.469000000000001</c:v>
                </c:pt>
                <c:pt idx="2">
                  <c:v>1400.1569999999999</c:v>
                </c:pt>
                <c:pt idx="3">
                  <c:v>301.76400000000001</c:v>
                </c:pt>
                <c:pt idx="4">
                  <c:v>712.18799999999999</c:v>
                </c:pt>
                <c:pt idx="5">
                  <c:v>4121.1220000000003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619A-4A5F-A7D1-E81651894C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Elporduktion och elanvändning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Karlstad!$E$88:$E$89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Karlstad!$F$88:$F$89</c:f>
              <c:numCache>
                <c:formatCode>0</c:formatCode>
                <c:ptCount val="2"/>
                <c:pt idx="0">
                  <c:v>223.89</c:v>
                </c:pt>
                <c:pt idx="1">
                  <c:v>4121.1220000000003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3-471C-B78C-5BB5572E8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2149904"/>
        <c:axId val="1682150384"/>
      </c:barChart>
      <c:catAx>
        <c:axId val="168214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82150384"/>
        <c:crosses val="autoZero"/>
        <c:auto val="1"/>
        <c:lblAlgn val="ctr"/>
        <c:lblOffset val="100"/>
        <c:noMultiLvlLbl val="0"/>
      </c:catAx>
      <c:valAx>
        <c:axId val="168215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8214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slutanvändning per sektor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3DC-4859-9474-CD78927BB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3DC-4859-9474-CD78927BB6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5FD-4D45-847D-D4E615B0C9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3DC-4859-9474-CD78927BB6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F3DC-4859-9474-CD78927BB63D}"/>
              </c:ext>
            </c:extLst>
          </c:dPt>
          <c:dLbls>
            <c:dLbl>
              <c:idx val="0"/>
              <c:layout>
                <c:manualLayout>
                  <c:x val="0.12433138713654467"/>
                  <c:y val="0.105771540665662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57138CF-BCCD-443B-9345-D8D3E3519B4A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[KATEGORINAMN]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CFADE94F-B589-4D5E-8DEC-ED8884ABE206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[PROCENT]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154934187819123"/>
                      <c:h val="0.1834029592042278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3DC-4859-9474-CD78927BB63D}"/>
                </c:ext>
              </c:extLst>
            </c:dLbl>
            <c:dLbl>
              <c:idx val="1"/>
              <c:layout>
                <c:manualLayout>
                  <c:x val="2.6831661325064808E-2"/>
                  <c:y val="6.81020013591559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74101D7-7CE9-48A1-8FEF-2F1F9A36028C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[KATEGORINAMN]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0B67B629-33FC-46A5-9ADF-299F87B70CB7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[PROCENT]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3DC-4859-9474-CD78927BB63D}"/>
                </c:ext>
              </c:extLst>
            </c:dLbl>
            <c:dLbl>
              <c:idx val="2"/>
              <c:layout>
                <c:manualLayout>
                  <c:x val="5.3731954814387708E-2"/>
                  <c:y val="0.2369602376684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FD-4D45-847D-D4E615B0C935}"/>
                </c:ext>
              </c:extLst>
            </c:dLbl>
            <c:dLbl>
              <c:idx val="3"/>
              <c:layout>
                <c:manualLayout>
                  <c:x val="0"/>
                  <c:y val="-4.629629629629629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8547E9A-91AB-4012-9097-08B4B1A572C4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[KATEGORINAMN]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5A5175EC-6913-4F5F-95CF-D5A9C2CF5A97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[PROCENT]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3DC-4859-9474-CD78927BB63D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F68BE08-0E62-4222-BE53-0D1F7A6E88CD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[KATEGORINAMN]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9B646A83-58A4-4FD9-948D-A7B0252ED738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[PROCENT]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3DC-4859-9474-CD78927BB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Kristinehamn!$D$60:$D$65</c15:sqref>
                  </c15:fullRef>
                </c:ext>
              </c:extLst>
              <c:f>Kristinehamn!$D$61:$D$65</c:f>
              <c:strCache>
                <c:ptCount val="5"/>
                <c:pt idx="0">
                  <c:v>Jordbruk,skogsbruk,fiske</c:v>
                </c:pt>
                <c:pt idx="1">
                  <c:v>Industri, byggverks.</c:v>
                </c:pt>
                <c:pt idx="2">
                  <c:v>Offentlig verksamhet</c:v>
                </c:pt>
                <c:pt idx="3">
                  <c:v>Transporter</c:v>
                </c:pt>
                <c:pt idx="4">
                  <c:v>Övriga tjänster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Kristinehamn!$E$60:$E$65</c15:sqref>
                  </c15:fullRef>
                </c:ext>
              </c:extLst>
              <c:f>Kristinehamn!$E$61:$E$65</c:f>
              <c:numCache>
                <c:formatCode>0</c:formatCode>
                <c:ptCount val="5"/>
                <c:pt idx="0">
                  <c:v>11554</c:v>
                </c:pt>
                <c:pt idx="1">
                  <c:v>305747</c:v>
                </c:pt>
                <c:pt idx="2">
                  <c:v>37795</c:v>
                </c:pt>
                <c:pt idx="3">
                  <c:v>18632</c:v>
                </c:pt>
                <c:pt idx="4">
                  <c:v>129296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F3DC-4859-9474-CD78927BB63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Slutlig användning per bränsle 2022 (Gwh)</a:t>
            </a:r>
          </a:p>
        </c:rich>
      </c:tx>
      <c:layout>
        <c:manualLayout>
          <c:xMode val="edge"/>
          <c:yMode val="edge"/>
          <c:x val="0.21124999999999997"/>
          <c:y val="6.4814814814814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050-40A3-9E23-703BC86AF06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A050-40A3-9E23-703BC86AF06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050-40A3-9E23-703BC86AF06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050-40A3-9E23-703BC86AF06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A050-40A3-9E23-703BC86AF0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Kristinehamn!$G$61:$G$68</c15:sqref>
                  </c15:fullRef>
                </c:ext>
              </c:extLst>
              <c:f>(Kristinehamn!$G$61,Kristinehamn!$G$64:$G$65,Kristinehamn!$G$67:$G$68)</c:f>
              <c:strCache>
                <c:ptCount val="5"/>
                <c:pt idx="0">
                  <c:v>Oljeprodukter</c:v>
                </c:pt>
                <c:pt idx="1">
                  <c:v>Biodrivmedel</c:v>
                </c:pt>
                <c:pt idx="2">
                  <c:v>Biobränslen</c:v>
                </c:pt>
                <c:pt idx="3">
                  <c:v>Fjärrvärme </c:v>
                </c:pt>
                <c:pt idx="4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Kristinehamn!$H$61:$H$68</c15:sqref>
                  </c15:fullRef>
                </c:ext>
              </c:extLst>
              <c:f>(Kristinehamn!$H$61,Kristinehamn!$H$64:$H$65,Kristinehamn!$H$67:$H$68)</c:f>
              <c:numCache>
                <c:formatCode>0</c:formatCode>
                <c:ptCount val="5"/>
                <c:pt idx="0">
                  <c:v>242.08500000000001</c:v>
                </c:pt>
                <c:pt idx="1">
                  <c:v>58.936</c:v>
                </c:pt>
                <c:pt idx="2">
                  <c:v>193.34899999999999</c:v>
                </c:pt>
                <c:pt idx="3">
                  <c:v>90.703999999999994</c:v>
                </c:pt>
                <c:pt idx="4">
                  <c:v>502.01299999999998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A050-40A3-9E23-703BC86AF06F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Elporduktion och elanvändning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7469816272965873E-2"/>
          <c:y val="0.17171296296296298"/>
          <c:w val="0.87753018372703417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Kristinehamn!$E$88:$E$89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Kristinehamn!$F$88:$F$89</c:f>
              <c:numCache>
                <c:formatCode>0</c:formatCode>
                <c:ptCount val="2"/>
                <c:pt idx="0">
                  <c:v>681.75</c:v>
                </c:pt>
                <c:pt idx="1">
                  <c:v>502.01299999999998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6-43D1-92C6-5A893ED6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3390720"/>
        <c:axId val="1053391200"/>
      </c:barChart>
      <c:catAx>
        <c:axId val="10533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53391200"/>
        <c:crosses val="autoZero"/>
        <c:auto val="1"/>
        <c:lblAlgn val="ctr"/>
        <c:lblOffset val="100"/>
        <c:noMultiLvlLbl val="0"/>
      </c:catAx>
      <c:valAx>
        <c:axId val="105339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6.34991980169145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5339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 i GWh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0-4EBA-AC71-3594B81D50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60-4EBA-AC71-3594B81D50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60-4EBA-AC71-3594B81D506C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Kristinehamn!$A$61:$A$65</c15:sqref>
                  </c15:fullRef>
                </c:ext>
              </c:extLst>
              <c:f>(Kristinehamn!$A$61,Kristinehamn!$A$64:$A$65)</c:f>
              <c:strCache>
                <c:ptCount val="3"/>
                <c:pt idx="0">
                  <c:v>kraftvärmeverk + industriellt mottryck</c:v>
                </c:pt>
                <c:pt idx="1">
                  <c:v>Vindkraft</c:v>
                </c:pt>
                <c:pt idx="2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Kristinehamn!$B$61:$B$65</c15:sqref>
                  </c15:fullRef>
                </c:ext>
              </c:extLst>
              <c:f>(Kristinehamn!$B$61,Kristinehamn!$B$64:$B$65)</c:f>
              <c:numCache>
                <c:formatCode>0</c:formatCode>
                <c:ptCount val="3"/>
                <c:pt idx="0">
                  <c:v>110.46</c:v>
                </c:pt>
                <c:pt idx="1">
                  <c:v>565.47</c:v>
                </c:pt>
                <c:pt idx="2">
                  <c:v>5.44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ADE-4490-879E-FC439B8A4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slutanvändning per energibärare 2022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27-40A1-8AAA-9FD77B1CF5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A27-40A1-8AAA-9FD77B1CF5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27-40A1-8AAA-9FD77B1CF5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A27-40A1-8AAA-9FD77B1CF5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2A27-40A1-8AAA-9FD77B1CF5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Munkfors!$G$63:$G$70</c15:sqref>
                  </c15:fullRef>
                </c:ext>
              </c:extLst>
              <c:f>(Munkfors!$G$63,Munkfors!$G$66:$G$67,Munkfors!$G$69:$G$70)</c:f>
              <c:strCache>
                <c:ptCount val="5"/>
                <c:pt idx="0">
                  <c:v>Oljeprodukter</c:v>
                </c:pt>
                <c:pt idx="1">
                  <c:v>Biodrivmedel</c:v>
                </c:pt>
                <c:pt idx="2">
                  <c:v>Biobränslen</c:v>
                </c:pt>
                <c:pt idx="3">
                  <c:v>Fjärrvärme </c:v>
                </c:pt>
                <c:pt idx="4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Munkfors!$H$63:$H$70</c15:sqref>
                  </c15:fullRef>
                </c:ext>
              </c:extLst>
              <c:f>(Munkfors!$H$63,Munkfors!$H$66:$H$67,Munkfors!$H$69:$H$70)</c:f>
              <c:numCache>
                <c:formatCode>0</c:formatCode>
                <c:ptCount val="5"/>
                <c:pt idx="0">
                  <c:v>35.302999999999997</c:v>
                </c:pt>
                <c:pt idx="1">
                  <c:v>7.8650000000000002</c:v>
                </c:pt>
                <c:pt idx="2">
                  <c:v>6.2939999999999996</c:v>
                </c:pt>
                <c:pt idx="3">
                  <c:v>34.119</c:v>
                </c:pt>
                <c:pt idx="4">
                  <c:v>62.4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2A27-40A1-8AAA-9FD77B1CF5B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slutanvändning per sektor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0D5A-4595-9C45-77E6A911F6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D5A-4595-9C45-77E6A911F6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0D5A-4595-9C45-77E6A911F6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D5A-4595-9C45-77E6A911F6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0D5A-4595-9C45-77E6A911F6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Munkfors!$D$63:$D$68</c15:sqref>
                  </c15:fullRef>
                </c:ext>
              </c:extLst>
              <c:f>Munkfors!$D$64:$D$68</c:f>
              <c:strCache>
                <c:ptCount val="5"/>
                <c:pt idx="0">
                  <c:v>Industri, byggverks.</c:v>
                </c:pt>
                <c:pt idx="1">
                  <c:v>Offentlig verksamhet</c:v>
                </c:pt>
                <c:pt idx="2">
                  <c:v>Transporter</c:v>
                </c:pt>
                <c:pt idx="3">
                  <c:v>Övriga tjänster</c:v>
                </c:pt>
                <c:pt idx="4">
                  <c:v>Bostäder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Munkfors!$E$63:$E$68</c15:sqref>
                  </c15:fullRef>
                </c:ext>
              </c:extLst>
              <c:f>Munkfors!$E$64:$E$68</c:f>
              <c:numCache>
                <c:formatCode>0</c:formatCode>
                <c:ptCount val="5"/>
                <c:pt idx="0">
                  <c:v>49164</c:v>
                </c:pt>
                <c:pt idx="1">
                  <c:v>7834</c:v>
                </c:pt>
                <c:pt idx="2">
                  <c:v>41344</c:v>
                </c:pt>
                <c:pt idx="3">
                  <c:v>9715</c:v>
                </c:pt>
                <c:pt idx="4" formatCode="General">
                  <c:v>37421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Munkfors!$E$63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/>
                    <a:scene3d>
                      <a:camera prst="orthographicFront"/>
                      <a:lightRig rig="brightRoom" dir="t"/>
                    </a:scene3d>
                    <a:sp3d prstMaterial="flat">
                      <a:bevelT w="50800" h="101600" prst="angle"/>
                      <a:contourClr>
                        <a:srgbClr val="000000"/>
                      </a:contourClr>
                    </a:sp3d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0D5A-4595-9C45-77E6A911F60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Elproduktion i GWh 022</a:t>
            </a:r>
          </a:p>
        </c:rich>
      </c:tx>
      <c:layout>
        <c:manualLayout>
          <c:xMode val="edge"/>
          <c:yMode val="edge"/>
          <c:x val="0.16650831930968871"/>
          <c:y val="4.9601114019007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4A-435F-B8B3-D7ECBBDF3D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4A-435F-B8B3-D7ECBBDF3D4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Munkfors!$A$63:$A$67</c15:sqref>
                  </c15:fullRef>
                </c:ext>
              </c:extLst>
              <c:f>(Munkfors!$A$63,Munkfors!$A$65)</c:f>
              <c:strCache>
                <c:ptCount val="2"/>
                <c:pt idx="0">
                  <c:v>kraftvärmeverk + industriellt mottryck</c:v>
                </c:pt>
                <c:pt idx="1">
                  <c:v>Vattenkraft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Munkfors!$B$63:$B$67</c15:sqref>
                  </c15:fullRef>
                </c:ext>
              </c:extLst>
              <c:f>(Munkfors!$B$63,Munkfors!$B$65)</c:f>
              <c:numCache>
                <c:formatCode>General</c:formatCode>
                <c:ptCount val="2"/>
                <c:pt idx="0" formatCode="0">
                  <c:v>6.8890000000000002</c:v>
                </c:pt>
                <c:pt idx="1" formatCode="0">
                  <c:v>151.51599999999999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Munkfors!$B$67</c15:sqref>
                  <c15:spPr xmlns:c15="http://schemas.microsoft.com/office/drawing/2012/chart"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1243-4EA7-808C-11D425A7F0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Elproduktion Värmland 2023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06-4C8E-86A3-F7A3CBE47F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06-4C8E-86A3-F7A3CBE47F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406-4C8E-86A3-F7A3CBE47F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406-4C8E-86A3-F7A3CBE47FFE}"/>
              </c:ext>
            </c:extLst>
          </c:dPt>
          <c:dLbls>
            <c:dLbl>
              <c:idx val="0"/>
              <c:layout>
                <c:manualLayout>
                  <c:x val="6.6620402498264994E-2"/>
                  <c:y val="0.1533101045296167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06-4C8E-86A3-F7A3CBE47FFE}"/>
                </c:ext>
              </c:extLst>
            </c:dLbl>
            <c:dLbl>
              <c:idx val="3"/>
              <c:layout>
                <c:manualLayout>
                  <c:x val="0.13601665510062458"/>
                  <c:y val="-2.1292824097036922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06-4C8E-86A3-F7A3CBE47F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Värmland!$A$55:$A$59</c15:sqref>
                  </c15:fullRef>
                </c:ext>
              </c:extLst>
              <c:f>(Värmland!$A$55,Värmland!$A$57:$A$59)</c:f>
              <c:strCache>
                <c:ptCount val="4"/>
                <c:pt idx="0">
                  <c:v>kraftvärmeverk + industriellt mottryck</c:v>
                </c:pt>
                <c:pt idx="1">
                  <c:v>Vattenkraft</c:v>
                </c:pt>
                <c:pt idx="2">
                  <c:v>Vindkraft</c:v>
                </c:pt>
                <c:pt idx="3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Värmland!$B$55:$B$59</c15:sqref>
                  </c15:fullRef>
                </c:ext>
              </c:extLst>
              <c:f>(Värmland!$B$55,Värmland!$B$57:$B$59)</c:f>
              <c:numCache>
                <c:formatCode>0</c:formatCode>
                <c:ptCount val="4"/>
                <c:pt idx="0">
                  <c:v>1055.498</c:v>
                </c:pt>
                <c:pt idx="1">
                  <c:v>1795.306</c:v>
                </c:pt>
                <c:pt idx="2">
                  <c:v>996.71799999999996</c:v>
                </c:pt>
                <c:pt idx="3">
                  <c:v>52.71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8-F406-4C8E-86A3-F7A3CBE47F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</a:t>
            </a:r>
            <a:r>
              <a:rPr lang="sv-SE" baseline="0"/>
              <a:t> och elanvändning 2022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Munkfors!$E$89:$E$90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Munkfors!$F$89:$F$90</c:f>
              <c:numCache>
                <c:formatCode>General</c:formatCode>
                <c:ptCount val="2"/>
                <c:pt idx="0">
                  <c:v>158.9</c:v>
                </c:pt>
                <c:pt idx="1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3-4DAB-80D8-4001E2E1C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6201183"/>
        <c:axId val="706206463"/>
      </c:barChart>
      <c:catAx>
        <c:axId val="706201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6206463"/>
        <c:crosses val="autoZero"/>
        <c:auto val="1"/>
        <c:lblAlgn val="ctr"/>
        <c:lblOffset val="100"/>
        <c:noMultiLvlLbl val="0"/>
      </c:catAx>
      <c:valAx>
        <c:axId val="70620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6201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slutanvändning per sektor 2022</a:t>
            </a:r>
          </a:p>
        </c:rich>
      </c:tx>
      <c:layout>
        <c:manualLayout>
          <c:xMode val="edge"/>
          <c:yMode val="edge"/>
          <c:x val="0.1252707786526684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2E-4F1A-AA25-7A126B500A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72E-4F1A-AA25-7A126B500A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2E-4F1A-AA25-7A126B500A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72E-4F1A-AA25-7A126B500A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2E-4F1A-AA25-7A126B500AB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72E-4F1A-AA25-7A126B500AB5}"/>
              </c:ext>
            </c:extLst>
          </c:dPt>
          <c:dLbls>
            <c:dLbl>
              <c:idx val="0"/>
              <c:layout>
                <c:manualLayout>
                  <c:x val="5.0925337632079971E-17"/>
                  <c:y val="5.55555555555555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23600174978129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72E-4F1A-AA25-7A126B500AB5}"/>
                </c:ext>
              </c:extLst>
            </c:dLbl>
            <c:dLbl>
              <c:idx val="1"/>
              <c:layout>
                <c:manualLayout>
                  <c:x val="6.1111111111111012E-2"/>
                  <c:y val="8.10185185185184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8888888888889"/>
                      <c:h val="0.169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72E-4F1A-AA25-7A126B500AB5}"/>
                </c:ext>
              </c:extLst>
            </c:dLbl>
            <c:dLbl>
              <c:idx val="2"/>
              <c:layout>
                <c:manualLayout>
                  <c:x val="2.7777777777777676E-2"/>
                  <c:y val="0.101851851851851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2E-4F1A-AA25-7A126B500AB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772E-4F1A-AA25-7A126B500AB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72E-4F1A-AA25-7A126B500AB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772E-4F1A-AA25-7A126B500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Storfors!$D$60:$D$65</c:f>
              <c:strCache>
                <c:ptCount val="6"/>
                <c:pt idx="0">
                  <c:v>Jordbruk,skogsbruk,fiske</c:v>
                </c:pt>
                <c:pt idx="1">
                  <c:v>Industri, byggverks.</c:v>
                </c:pt>
                <c:pt idx="2">
                  <c:v>Offentlig verksamhet</c:v>
                </c:pt>
                <c:pt idx="3">
                  <c:v>Transporter</c:v>
                </c:pt>
                <c:pt idx="4">
                  <c:v>Övriga tjänster</c:v>
                </c:pt>
                <c:pt idx="5">
                  <c:v>Bostäder</c:v>
                </c:pt>
              </c:strCache>
            </c:strRef>
          </c:cat>
          <c:val>
            <c:numRef>
              <c:f>Storfors!$E$60:$E$65</c:f>
              <c:numCache>
                <c:formatCode>0</c:formatCode>
                <c:ptCount val="6"/>
                <c:pt idx="0">
                  <c:v>2915</c:v>
                </c:pt>
                <c:pt idx="1">
                  <c:v>4210</c:v>
                </c:pt>
                <c:pt idx="2">
                  <c:v>8501</c:v>
                </c:pt>
                <c:pt idx="3">
                  <c:v>13997</c:v>
                </c:pt>
                <c:pt idx="4">
                  <c:v>6613</c:v>
                </c:pt>
                <c:pt idx="5" formatCode="General">
                  <c:v>43127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E-4F1A-AA25-7A126B500A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slutanvändning per energibärare 2022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87-4814-A8A4-BEBEDB220B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E87-4814-A8A4-BEBEDB220B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87-4814-A8A4-BEBEDB220B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E87-4814-A8A4-BEBEDB220B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2E87-4814-A8A4-BEBEDB220BD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E87-4814-A8A4-BEBEDB220BD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E87-4814-A8A4-BEBEDB220BD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E87-4814-A8A4-BEBEDB220BD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E87-4814-A8A4-BEBEDB220BD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E87-4814-A8A4-BEBEDB220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Storfors!$G$60:$G$67</c15:sqref>
                  </c15:fullRef>
                </c:ext>
              </c:extLst>
              <c:f>(Storfors!$G$60,Storfors!$G$63:$G$64,Storfors!$G$66:$G$67)</c:f>
              <c:strCache>
                <c:ptCount val="5"/>
                <c:pt idx="0">
                  <c:v>Oljeprodukter</c:v>
                </c:pt>
                <c:pt idx="1">
                  <c:v>Biodrivmedel</c:v>
                </c:pt>
                <c:pt idx="2">
                  <c:v>Biobränslen</c:v>
                </c:pt>
                <c:pt idx="3">
                  <c:v>Fjärrvärme </c:v>
                </c:pt>
                <c:pt idx="4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Storfors!$H$60:$H$67</c15:sqref>
                  </c15:fullRef>
                </c:ext>
              </c:extLst>
              <c:f>(Storfors!$H$60,Storfors!$H$63:$H$64,Storfors!$H$66:$H$67)</c:f>
              <c:numCache>
                <c:formatCode>0</c:formatCode>
                <c:ptCount val="5"/>
                <c:pt idx="0">
                  <c:v>14.065</c:v>
                </c:pt>
                <c:pt idx="1">
                  <c:v>2.754</c:v>
                </c:pt>
                <c:pt idx="2">
                  <c:v>13.358000000000001</c:v>
                </c:pt>
                <c:pt idx="3">
                  <c:v>10.7</c:v>
                </c:pt>
                <c:pt idx="4">
                  <c:v>38.485999999999997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2E87-4814-A8A4-BEBEDB220BD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Elproduktion i GWh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35-41D8-A39C-4198D14009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35-41D8-A39C-4198D14009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Storfors!$A$60:$A$64</c15:sqref>
                  </c15:fullRef>
                </c:ext>
              </c:extLst>
              <c:f>(Storfors!$A$62,Storfors!$A$64)</c:f>
              <c:strCache>
                <c:ptCount val="2"/>
                <c:pt idx="0">
                  <c:v>Vattenkraft</c:v>
                </c:pt>
                <c:pt idx="1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Storfors!$B$60:$B$64</c15:sqref>
                  </c15:fullRef>
                </c:ext>
              </c:extLst>
              <c:f>(Storfors!$B$62,Storfors!$B$64)</c:f>
              <c:numCache>
                <c:formatCode>General</c:formatCode>
                <c:ptCount val="2"/>
                <c:pt idx="0">
                  <c:v>4.1360000000000001</c:v>
                </c:pt>
                <c:pt idx="1">
                  <c:v>0.83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4DBB-4EFC-B0FF-7E0549513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</a:t>
            </a:r>
            <a:r>
              <a:rPr lang="sv-SE" baseline="0"/>
              <a:t> och elanvändning 2022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Storfors!$E$86:$E$87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Storfors!$F$86:$F$87</c:f>
              <c:numCache>
                <c:formatCode>General</c:formatCode>
                <c:ptCount val="2"/>
                <c:pt idx="0">
                  <c:v>4.96</c:v>
                </c:pt>
                <c:pt idx="1">
                  <c:v>38.485999999999997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C-493E-BC9D-1CE686351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70431"/>
        <c:axId val="706677631"/>
      </c:barChart>
      <c:catAx>
        <c:axId val="70667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6677631"/>
        <c:crosses val="autoZero"/>
        <c:auto val="1"/>
        <c:lblAlgn val="ctr"/>
        <c:lblOffset val="100"/>
        <c:noMultiLvlLbl val="0"/>
      </c:catAx>
      <c:valAx>
        <c:axId val="706677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GWh</a:t>
                </a:r>
              </a:p>
            </c:rich>
          </c:tx>
          <c:layout>
            <c:manualLayout>
              <c:xMode val="edge"/>
              <c:yMode val="edge"/>
              <c:x val="8.0555555555555561E-2"/>
              <c:y val="7.10338291046952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6670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slutanvändning per energibärare 2022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44-4AED-BC72-1051BCCF3E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44-4AED-BC72-1051BCCF3E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044-4AED-BC72-1051BCCF3E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044-4AED-BC72-1051BCCF3E1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044-4AED-BC72-1051BCCF3E1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044-4AED-BC72-1051BCCF3E1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44-4AED-BC72-1051BCCF3E1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4245810055866"/>
                      <c:h val="0.134692874692874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044-4AED-BC72-1051BCCF3E19}"/>
                </c:ext>
              </c:extLst>
            </c:dLbl>
            <c:dLbl>
              <c:idx val="2"/>
              <c:layout>
                <c:manualLayout>
                  <c:x val="5.5865921787709466E-2"/>
                  <c:y val="4.91400491400490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82391237408167"/>
                      <c:h val="0.134692874692874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044-4AED-BC72-1051BCCF3E1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044-4AED-BC72-1051BCCF3E1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044-4AED-BC72-1051BCCF3E1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044-4AED-BC72-1051BCCF3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Sunne!$G$63:$G$70</c15:sqref>
                  </c15:fullRef>
                </c:ext>
              </c:extLst>
              <c:f>(Sunne!$G$63,Sunne!$G$65:$G$67,Sunne!$G$69:$G$70)</c:f>
              <c:strCache>
                <c:ptCount val="6"/>
                <c:pt idx="0">
                  <c:v>Oljeprodukter</c:v>
                </c:pt>
                <c:pt idx="1">
                  <c:v>Naturgas</c:v>
                </c:pt>
                <c:pt idx="2">
                  <c:v>Biodrivmedel</c:v>
                </c:pt>
                <c:pt idx="3">
                  <c:v>Biobränslen</c:v>
                </c:pt>
                <c:pt idx="4">
                  <c:v>Fjärrvärme </c:v>
                </c:pt>
                <c:pt idx="5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Sunne!$H$63:$H$70</c15:sqref>
                  </c15:fullRef>
                </c:ext>
              </c:extLst>
              <c:f>(Sunne!$H$63,Sunne!$H$65:$H$67,Sunne!$H$69:$H$70)</c:f>
              <c:numCache>
                <c:formatCode>0</c:formatCode>
                <c:ptCount val="6"/>
                <c:pt idx="0">
                  <c:v>136.98699999999999</c:v>
                </c:pt>
                <c:pt idx="1">
                  <c:v>25.956</c:v>
                </c:pt>
                <c:pt idx="2">
                  <c:v>35.076999999999998</c:v>
                </c:pt>
                <c:pt idx="3">
                  <c:v>140.072</c:v>
                </c:pt>
                <c:pt idx="4">
                  <c:v>33.225999999999999</c:v>
                </c:pt>
                <c:pt idx="5">
                  <c:v>494.82499999999999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044-4AED-BC72-1051BCCF3E1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slutanvändning per sektor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49D-469C-80D3-3AC9A9524E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49D-469C-80D3-3AC9A9524E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49D-469C-80D3-3AC9A9524E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49D-469C-80D3-3AC9A9524E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49D-469C-80D3-3AC9A9524E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49D-469C-80D3-3AC9A9524E5E}"/>
              </c:ext>
            </c:extLst>
          </c:dPt>
          <c:dLbls>
            <c:dLbl>
              <c:idx val="0"/>
              <c:layout>
                <c:manualLayout>
                  <c:x val="0.16304347826086957"/>
                  <c:y val="0.123620482870104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9057065217391305"/>
                      <c:h val="0.254371034746484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49D-469C-80D3-3AC9A9524E5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849D-469C-80D3-3AC9A9524E5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49D-469C-80D3-3AC9A9524E5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849D-469C-80D3-3AC9A9524E5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49D-469C-80D3-3AC9A9524E5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849D-469C-80D3-3AC9A9524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Sunne!$D$63:$D$68</c:f>
              <c:strCache>
                <c:ptCount val="6"/>
                <c:pt idx="0">
                  <c:v>Jordbruk,skogsbruk,fiske</c:v>
                </c:pt>
                <c:pt idx="1">
                  <c:v>Industri, byggverks.</c:v>
                </c:pt>
                <c:pt idx="2">
                  <c:v>Offentlig verksamhet</c:v>
                </c:pt>
                <c:pt idx="3">
                  <c:v>Transporter</c:v>
                </c:pt>
                <c:pt idx="4">
                  <c:v>Övriga tjänster</c:v>
                </c:pt>
                <c:pt idx="5">
                  <c:v>Bostäder</c:v>
                </c:pt>
              </c:strCache>
            </c:strRef>
          </c:cat>
          <c:val>
            <c:numRef>
              <c:f>Sunne!$E$63:$E$68</c:f>
              <c:numCache>
                <c:formatCode>0</c:formatCode>
                <c:ptCount val="6"/>
                <c:pt idx="0">
                  <c:v>18387</c:v>
                </c:pt>
                <c:pt idx="1">
                  <c:v>411482</c:v>
                </c:pt>
                <c:pt idx="2">
                  <c:v>11380</c:v>
                </c:pt>
                <c:pt idx="3">
                  <c:v>146816</c:v>
                </c:pt>
                <c:pt idx="4">
                  <c:v>146998</c:v>
                </c:pt>
                <c:pt idx="5" formatCode="General">
                  <c:v>68040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D-469C-80D3-3AC9A9524E5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Energianvändning (i GWH) per energibärare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FB5-4FB6-BFD2-273685C3B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FB5-4FB6-BFD2-273685C3B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FB5-4FB6-BFD2-273685C3B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FB5-4FB6-BFD2-273685C3B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FB5-4FB6-BFD2-273685C3B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EFB5-4FB6-BFD2-273685C3B7D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FB5-4FB6-BFD2-273685C3B7D9}"/>
                </c:ext>
              </c:extLst>
            </c:dLbl>
            <c:dLbl>
              <c:idx val="1"/>
              <c:layout>
                <c:manualLayout>
                  <c:x val="5.5363321799307957E-3"/>
                  <c:y val="-6.71140939597316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B5-4FB6-BFD2-273685C3B7D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FB5-4FB6-BFD2-273685C3B7D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FB5-4FB6-BFD2-273685C3B7D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FB5-4FB6-BFD2-273685C3B7D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FB5-4FB6-BFD2-273685C3B7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Säffle!$G$60:$G$67</c15:sqref>
                  </c15:fullRef>
                </c:ext>
              </c:extLst>
              <c:f>(Säffle!$G$60,Säffle!$G$62:$G$64,Säffle!$G$66:$G$67)</c:f>
              <c:strCache>
                <c:ptCount val="6"/>
                <c:pt idx="0">
                  <c:v>Oljeprodukter</c:v>
                </c:pt>
                <c:pt idx="1">
                  <c:v>Naturgas</c:v>
                </c:pt>
                <c:pt idx="2">
                  <c:v>Biodrivmedel</c:v>
                </c:pt>
                <c:pt idx="3">
                  <c:v>Biobränslen</c:v>
                </c:pt>
                <c:pt idx="4">
                  <c:v>Fjärrvärme </c:v>
                </c:pt>
                <c:pt idx="5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Säffle!$H$60:$H$67</c15:sqref>
                  </c15:fullRef>
                </c:ext>
              </c:extLst>
              <c:f>(Säffle!$H$60,Säffle!$H$62:$H$64,Säffle!$H$66:$H$67)</c:f>
              <c:numCache>
                <c:formatCode>0</c:formatCode>
                <c:ptCount val="6"/>
                <c:pt idx="0">
                  <c:v>117.185</c:v>
                </c:pt>
                <c:pt idx="1">
                  <c:v>1.0149999999999999</c:v>
                </c:pt>
                <c:pt idx="2">
                  <c:v>27.741</c:v>
                </c:pt>
                <c:pt idx="3">
                  <c:v>98.489000000000004</c:v>
                </c:pt>
                <c:pt idx="4">
                  <c:v>48.496000000000002</c:v>
                </c:pt>
                <c:pt idx="5">
                  <c:v>222.249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EFB5-4FB6-BFD2-273685C3B7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Energianvändning per sektor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EA-46DE-BB5D-266BE76049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1EA-46DE-BB5D-266BE76049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1EA-46DE-BB5D-266BE76049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1EA-46DE-BB5D-266BE76049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1EA-46DE-BB5D-266BE76049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A1EA-46DE-BB5D-266BE76049E3}"/>
              </c:ext>
            </c:extLst>
          </c:dPt>
          <c:dLbls>
            <c:dLbl>
              <c:idx val="0"/>
              <c:layout>
                <c:manualLayout>
                  <c:x val="0.20138899825021872"/>
                  <c:y val="4.87238979118329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990266841644793"/>
                      <c:h val="0.16062663280778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6DE-BB5D-266BE76049E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1EA-46DE-BB5D-266BE76049E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EA-46DE-BB5D-266BE76049E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A1EA-46DE-BB5D-266BE76049E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1EA-46DE-BB5D-266BE76049E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A1EA-46DE-BB5D-266BE76049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Säffle!$D$60:$D$65</c:f>
              <c:strCache>
                <c:ptCount val="6"/>
                <c:pt idx="0">
                  <c:v>Jordbruk,skogsbruk,fiske</c:v>
                </c:pt>
                <c:pt idx="1">
                  <c:v>Industri, byggverks.</c:v>
                </c:pt>
                <c:pt idx="2">
                  <c:v>Offentlig verksamhet</c:v>
                </c:pt>
                <c:pt idx="3">
                  <c:v>Transporter</c:v>
                </c:pt>
                <c:pt idx="4">
                  <c:v>Övriga tjänster</c:v>
                </c:pt>
                <c:pt idx="5">
                  <c:v>Bostäder</c:v>
                </c:pt>
              </c:strCache>
            </c:strRef>
          </c:cat>
          <c:val>
            <c:numRef>
              <c:f>Säffle!$E$60:$E$65</c:f>
              <c:numCache>
                <c:formatCode>General</c:formatCode>
                <c:ptCount val="6"/>
                <c:pt idx="0">
                  <c:v>25.911000000000001</c:v>
                </c:pt>
                <c:pt idx="1">
                  <c:v>187.69</c:v>
                </c:pt>
                <c:pt idx="2">
                  <c:v>16.387</c:v>
                </c:pt>
                <c:pt idx="3">
                  <c:v>125.03700000000001</c:v>
                </c:pt>
                <c:pt idx="4">
                  <c:v>47.499000000000002</c:v>
                </c:pt>
                <c:pt idx="5" formatCode="0">
                  <c:v>112.408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A-46DE-BB5D-266BE76049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Elproduktion och elanvändning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Säffle!$E$86:$E$87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Säffle!$F$86:$F$87</c:f>
              <c:numCache>
                <c:formatCode>General</c:formatCode>
                <c:ptCount val="2"/>
                <c:pt idx="0">
                  <c:v>18.170000000000002</c:v>
                </c:pt>
                <c:pt idx="1">
                  <c:v>222.249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597-A98A-659DE7D15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0800351"/>
        <c:axId val="2020783071"/>
      </c:barChart>
      <c:catAx>
        <c:axId val="202080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20783071"/>
        <c:crosses val="autoZero"/>
        <c:auto val="1"/>
        <c:lblAlgn val="ctr"/>
        <c:lblOffset val="100"/>
        <c:noMultiLvlLbl val="0"/>
      </c:catAx>
      <c:valAx>
        <c:axId val="202078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layout>
            <c:manualLayout>
              <c:xMode val="edge"/>
              <c:yMode val="edge"/>
              <c:x val="8.3217753120665747E-2"/>
              <c:y val="5.14770630469335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20800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Energianvändning per sektor </a:t>
            </a:r>
          </a:p>
          <a:p>
            <a:pPr>
              <a:defRPr/>
            </a:pPr>
            <a:r>
              <a:rPr lang="en-US" b="1">
                <a:solidFill>
                  <a:sysClr val="windowText" lastClr="000000"/>
                </a:solidFill>
              </a:rPr>
              <a:t>Värmland 2023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4-4621-9AD7-9EED4B3332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4-4621-9AD7-9EED4B3332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4-4621-9AD7-9EED4B3332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64-4621-9AD7-9EED4B3332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364-4621-9AD7-9EED4B33326A}"/>
              </c:ext>
            </c:extLst>
          </c:dPt>
          <c:dLbls>
            <c:dLbl>
              <c:idx val="4"/>
              <c:layout>
                <c:manualLayout>
                  <c:x val="2.7777777777777779E-3"/>
                  <c:y val="2.78745644599303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64-4621-9AD7-9EED4B3332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Värmland!$D$55:$D$60</c15:sqref>
                  </c15:fullRef>
                </c:ext>
              </c:extLst>
              <c:f>Värmland!$D$56:$D$60</c:f>
              <c:strCache>
                <c:ptCount val="5"/>
                <c:pt idx="0">
                  <c:v>Industri, byggverks.</c:v>
                </c:pt>
                <c:pt idx="1">
                  <c:v>Offentlig verksamhet</c:v>
                </c:pt>
                <c:pt idx="2">
                  <c:v>Transporter</c:v>
                </c:pt>
                <c:pt idx="3">
                  <c:v>Övriga tjänster</c:v>
                </c:pt>
                <c:pt idx="4">
                  <c:v>Bostäder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Värmland!$E$55:$E$60</c15:sqref>
                  </c15:fullRef>
                </c:ext>
              </c:extLst>
              <c:f>Värmland!$E$56:$E$60</c:f>
              <c:numCache>
                <c:formatCode>0</c:formatCode>
                <c:ptCount val="5"/>
                <c:pt idx="0">
                  <c:v>10710.635</c:v>
                </c:pt>
                <c:pt idx="1">
                  <c:v>484.40300000000002</c:v>
                </c:pt>
                <c:pt idx="2">
                  <c:v>3029.5749999999998</c:v>
                </c:pt>
                <c:pt idx="3">
                  <c:v>1999.107</c:v>
                </c:pt>
                <c:pt idx="4">
                  <c:v>2190.0569999999998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Värmland!$E$55</c15:sqref>
                  <c15:dLbl>
                    <c:idx val="-1"/>
                    <c:layout>
                      <c:manualLayout>
                        <c:x val="0.28333333333333333"/>
                        <c:y val="0.16260162601626013"/>
                      </c:manualLayout>
                    </c:layout>
                    <c:dLblPos val="bestFit"/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7AFE-4BA0-BB24-33981055BDE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F364-4621-9AD7-9EED4B3332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Elproduktion i GWh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CB-445E-8023-98A924129D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CB-445E-8023-98A924129D94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Torsby!$A$60:$A$64</c15:sqref>
                  </c15:fullRef>
                </c:ext>
              </c:extLst>
              <c:f>(Torsby!$A$62,Torsby!$A$64)</c:f>
              <c:strCache>
                <c:ptCount val="2"/>
                <c:pt idx="0">
                  <c:v>Vattenkraft</c:v>
                </c:pt>
                <c:pt idx="1">
                  <c:v>Solceller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Torsby!$B$60:$B$64</c15:sqref>
                  </c15:fullRef>
                </c:ext>
              </c:extLst>
              <c:f>(Torsby!$B$62,Torsby!$B$64)</c:f>
              <c:numCache>
                <c:formatCode>General</c:formatCode>
                <c:ptCount val="2"/>
                <c:pt idx="0">
                  <c:v>688.81399999999996</c:v>
                </c:pt>
                <c:pt idx="1">
                  <c:v>3.11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EC2C-4291-8726-1263FBF41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Slutanvändning</a:t>
            </a:r>
            <a:r>
              <a:rPr lang="en-US" baseline="0"/>
              <a:t> per sektor 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8C2-4873-951F-FAF4A8ADA4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8C2-4873-951F-FAF4A8ADA4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8C2-4873-951F-FAF4A8ADA4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B8C2-4873-951F-FAF4A8ADA4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8C2-4873-951F-FAF4A8ADA4A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B8C2-4873-951F-FAF4A8ADA4A6}"/>
              </c:ext>
            </c:extLst>
          </c:dPt>
          <c:dLbls>
            <c:dLbl>
              <c:idx val="0"/>
              <c:layout>
                <c:manualLayout>
                  <c:x val="0.11639723710405245"/>
                  <c:y val="6.10468409982510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480844536803808"/>
                      <c:h val="0.156780659041233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8C2-4873-951F-FAF4A8ADA4A6}"/>
                </c:ext>
              </c:extLst>
            </c:dLbl>
            <c:dLbl>
              <c:idx val="1"/>
              <c:layout>
                <c:manualLayout>
                  <c:x val="3.8799079034684152E-2"/>
                  <c:y val="0.109011602954677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94458583728873"/>
                      <c:h val="0.191664371986730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8C2-4873-951F-FAF4A8ADA4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Torsby!$D$60:$D$65</c:f>
              <c:strCache>
                <c:ptCount val="6"/>
                <c:pt idx="0">
                  <c:v>Jordbruk,skogsbruk,fiske</c:v>
                </c:pt>
                <c:pt idx="1">
                  <c:v>Industri, byggverks.</c:v>
                </c:pt>
                <c:pt idx="2">
                  <c:v>Offentlig verksamhet</c:v>
                </c:pt>
                <c:pt idx="3">
                  <c:v>Transporter</c:v>
                </c:pt>
                <c:pt idx="4">
                  <c:v>Övriga tjänster</c:v>
                </c:pt>
                <c:pt idx="5">
                  <c:v>Bostäder</c:v>
                </c:pt>
              </c:strCache>
            </c:strRef>
          </c:cat>
          <c:val>
            <c:numRef>
              <c:f>Torsby!$E$60:$E$65</c:f>
              <c:numCache>
                <c:formatCode>0</c:formatCode>
                <c:ptCount val="6"/>
                <c:pt idx="0">
                  <c:v>5334</c:v>
                </c:pt>
                <c:pt idx="1">
                  <c:v>134899</c:v>
                </c:pt>
                <c:pt idx="2">
                  <c:v>31739</c:v>
                </c:pt>
                <c:pt idx="3">
                  <c:v>181933</c:v>
                </c:pt>
                <c:pt idx="4">
                  <c:v>76880</c:v>
                </c:pt>
                <c:pt idx="5">
                  <c:v>126672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2-4873-951F-FAF4A8ADA4A6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slutanvändning per energibärare 2022 (GWh)</a:t>
            </a:r>
          </a:p>
          <a:p>
            <a:pPr>
              <a:defRPr/>
            </a:pPr>
            <a:endParaRPr lang="sv-SE"/>
          </a:p>
        </c:rich>
      </c:tx>
      <c:layout>
        <c:manualLayout>
          <c:xMode val="edge"/>
          <c:yMode val="edge"/>
          <c:x val="0.17134011373578303"/>
          <c:y val="7.407407407407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F7C-4011-BA99-8B31ECE1CA2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9F7C-4011-BA99-8B31ECE1CA2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F7C-4011-BA99-8B31ECE1CA2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F7C-4011-BA99-8B31ECE1CA2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9F7C-4011-BA99-8B31ECE1CA21}"/>
              </c:ext>
            </c:extLst>
          </c:dPt>
          <c:dLbls>
            <c:dLbl>
              <c:idx val="0"/>
              <c:layout>
                <c:manualLayout>
                  <c:x val="2.415201224846894E-2"/>
                  <c:y val="-6.83781714785651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C-4011-BA99-8B31ECE1CA21}"/>
                </c:ext>
              </c:extLst>
            </c:dLbl>
            <c:dLbl>
              <c:idx val="1"/>
              <c:layout>
                <c:manualLayout>
                  <c:x val="0.20555555555555555"/>
                  <c:y val="3.24074074074073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C-4011-BA99-8B31ECE1CA21}"/>
                </c:ext>
              </c:extLst>
            </c:dLbl>
            <c:dLbl>
              <c:idx val="2"/>
              <c:layout>
                <c:manualLayout>
                  <c:x val="0.16944444444444445"/>
                  <c:y val="9.25925925925925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C-4011-BA99-8B31ECE1C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Torsby!$G$60:$G$67</c15:sqref>
                  </c15:fullRef>
                </c:ext>
              </c:extLst>
              <c:f>(Torsby!$G$60,Torsby!$G$63:$G$64,Torsby!$G$66:$G$67)</c:f>
              <c:strCache>
                <c:ptCount val="5"/>
                <c:pt idx="0">
                  <c:v>Oljeprodukter</c:v>
                </c:pt>
                <c:pt idx="1">
                  <c:v>Biodrivmedel</c:v>
                </c:pt>
                <c:pt idx="2">
                  <c:v>Biobränslen</c:v>
                </c:pt>
                <c:pt idx="3">
                  <c:v>Fjärrvärme </c:v>
                </c:pt>
                <c:pt idx="4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Torsby!$H$60:$H$67</c15:sqref>
                  </c15:fullRef>
                </c:ext>
              </c:extLst>
              <c:f>(Torsby!$H$60,Torsby!$H$63:$H$64,Torsby!$H$66:$H$67)</c:f>
              <c:numCache>
                <c:formatCode>0</c:formatCode>
                <c:ptCount val="5"/>
                <c:pt idx="0">
                  <c:v>157012</c:v>
                </c:pt>
                <c:pt idx="1">
                  <c:v>46920</c:v>
                </c:pt>
                <c:pt idx="2">
                  <c:v>60173</c:v>
                </c:pt>
                <c:pt idx="3">
                  <c:v>93361</c:v>
                </c:pt>
                <c:pt idx="4">
                  <c:v>199988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F7C-4011-BA99-8B31ECE1CA21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 och elanvändning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Torsby!$E$86:$E$87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Torsby!$F$86:$F$87</c:f>
              <c:numCache>
                <c:formatCode>General</c:formatCode>
                <c:ptCount val="2"/>
                <c:pt idx="0">
                  <c:v>691.92399999999998</c:v>
                </c:pt>
                <c:pt idx="1">
                  <c:v>74.534999999999997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D-4DFD-AA36-583EB1720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6214527"/>
        <c:axId val="866214047"/>
      </c:barChart>
      <c:catAx>
        <c:axId val="86621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66214047"/>
        <c:crosses val="autoZero"/>
        <c:auto val="1"/>
        <c:lblAlgn val="ctr"/>
        <c:lblOffset val="100"/>
        <c:noMultiLvlLbl val="0"/>
      </c:catAx>
      <c:valAx>
        <c:axId val="86621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GWhl</a:t>
                </a:r>
              </a:p>
            </c:rich>
          </c:tx>
          <c:layout>
            <c:manualLayout>
              <c:xMode val="edge"/>
              <c:yMode val="edge"/>
              <c:x val="8.8888888888888892E-2"/>
              <c:y val="4.32560513269174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66214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200"/>
              <a:t>slutliganvändning per energibärare 2022 (GWh)</a:t>
            </a:r>
          </a:p>
        </c:rich>
      </c:tx>
      <c:layout>
        <c:manualLayout>
          <c:xMode val="edge"/>
          <c:yMode val="edge"/>
          <c:x val="0.10690399151184148"/>
          <c:y val="5.689277899343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E3-4F6E-A896-93D376C8DF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E3-4F6E-A896-93D376C8DF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7E3-4F6E-A896-93D376C8DF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E3-4F6E-A896-93D376C8DF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7E3-4F6E-A896-93D376C8DFA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7E3-4F6E-A896-93D376C8DFA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7E3-4F6E-A896-93D376C8DFA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7E3-4F6E-A896-93D376C8DF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7E3-4F6E-A896-93D376C8DFA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7E3-4F6E-A896-93D376C8DFA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7E3-4F6E-A896-93D376C8DFA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7E3-4F6E-A896-93D376C8DF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Årjäng!$G$62:$G$69</c15:sqref>
                  </c15:fullRef>
                </c:ext>
              </c:extLst>
              <c:f>(Årjäng!$G$62,Årjäng!$G$64:$G$66,Årjäng!$G$68:$G$69)</c:f>
              <c:strCache>
                <c:ptCount val="6"/>
                <c:pt idx="0">
                  <c:v>Oljeprodukter</c:v>
                </c:pt>
                <c:pt idx="1">
                  <c:v>Naturgas</c:v>
                </c:pt>
                <c:pt idx="2">
                  <c:v>Biodrivmedel</c:v>
                </c:pt>
                <c:pt idx="3">
                  <c:v>Biobränslen</c:v>
                </c:pt>
                <c:pt idx="4">
                  <c:v>Fjärrvärme </c:v>
                </c:pt>
                <c:pt idx="5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Årjäng!$H$62:$H$69</c15:sqref>
                  </c15:fullRef>
                </c:ext>
              </c:extLst>
              <c:f>(Årjäng!$H$62,Årjäng!$H$64:$H$66,Årjäng!$H$68:$H$69)</c:f>
              <c:numCache>
                <c:formatCode>0</c:formatCode>
                <c:ptCount val="6"/>
                <c:pt idx="0">
                  <c:v>92.894999999999996</c:v>
                </c:pt>
                <c:pt idx="1">
                  <c:v>3.5169999999999999</c:v>
                </c:pt>
                <c:pt idx="2">
                  <c:v>21.189</c:v>
                </c:pt>
                <c:pt idx="3">
                  <c:v>80.204999999999998</c:v>
                </c:pt>
                <c:pt idx="4">
                  <c:v>20.81</c:v>
                </c:pt>
                <c:pt idx="5">
                  <c:v>119.342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B7E3-4F6E-A896-93D376C8DFA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slutanvändning per sektor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B37-48B4-A644-DD8150AE56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37-48B4-A644-DD8150AE56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B37-48B4-A644-DD8150AE56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37-48B4-A644-DD8150AE56E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2B37-48B4-A644-DD8150AE56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Årjäng!$D$62:$D$67</c15:sqref>
                  </c15:fullRef>
                </c:ext>
              </c:extLst>
              <c:f>Årjäng!$D$63:$D$67</c:f>
              <c:strCache>
                <c:ptCount val="5"/>
                <c:pt idx="0">
                  <c:v>Industri, byggverks.</c:v>
                </c:pt>
                <c:pt idx="1">
                  <c:v>Offentlig verksamhet</c:v>
                </c:pt>
                <c:pt idx="2">
                  <c:v>Transporter</c:v>
                </c:pt>
                <c:pt idx="3">
                  <c:v>Övriga tjänster</c:v>
                </c:pt>
                <c:pt idx="4">
                  <c:v>Bostäder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Årjäng!$E$62:$E$67</c15:sqref>
                  </c15:fullRef>
                </c:ext>
              </c:extLst>
              <c:f>Årjäng!$E$63:$E$67</c:f>
              <c:numCache>
                <c:formatCode>0</c:formatCode>
                <c:ptCount val="5"/>
                <c:pt idx="0">
                  <c:v>87690</c:v>
                </c:pt>
                <c:pt idx="1">
                  <c:v>14368</c:v>
                </c:pt>
                <c:pt idx="2">
                  <c:v>106218</c:v>
                </c:pt>
                <c:pt idx="3">
                  <c:v>36733</c:v>
                </c:pt>
                <c:pt idx="4">
                  <c:v>95495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2B37-48B4-A644-DD8150AE56EF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sv-SE" sz="1400" b="1">
                <a:solidFill>
                  <a:sysClr val="windowText" lastClr="000000"/>
                </a:solidFill>
              </a:rPr>
              <a:t>Användning per energibärare </a:t>
            </a:r>
          </a:p>
          <a:p>
            <a:pPr>
              <a:defRPr sz="1400" b="0"/>
            </a:pPr>
            <a:r>
              <a:rPr lang="sv-SE" sz="1400" b="1">
                <a:solidFill>
                  <a:sysClr val="windowText" lastClr="000000"/>
                </a:solidFill>
              </a:rPr>
              <a:t>Värmland 2022 (GWh)</a:t>
            </a:r>
          </a:p>
        </c:rich>
      </c:tx>
      <c:layout>
        <c:manualLayout>
          <c:xMode val="edge"/>
          <c:yMode val="edge"/>
          <c:x val="0.26358595800524937"/>
          <c:y val="5.0808314087759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DE-4AE6-9AC7-2296F148B5F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DE-4AE6-9AC7-2296F148B5F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DE-4AE6-9AC7-2296F148B5F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DE-4AE6-9AC7-2296F148B5F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EDE-4AE6-9AC7-2296F148B5F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EDE-4AE6-9AC7-2296F148B5FC}"/>
              </c:ext>
            </c:extLst>
          </c:dPt>
          <c:dLbls>
            <c:dLbl>
              <c:idx val="0"/>
              <c:layout>
                <c:manualLayout>
                  <c:x val="0"/>
                  <c:y val="2.30414746543778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DE-4AE6-9AC7-2296F148B5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Värmland!$G$55:$G$62</c15:sqref>
                  </c15:fullRef>
                </c:ext>
              </c:extLst>
              <c:f>(Värmland!$G$55,Värmland!$G$57:$G$59,Värmland!$G$61:$G$62)</c:f>
              <c:strCache>
                <c:ptCount val="6"/>
                <c:pt idx="0">
                  <c:v>Oljeprodukter</c:v>
                </c:pt>
                <c:pt idx="1">
                  <c:v>Naturgas</c:v>
                </c:pt>
                <c:pt idx="2">
                  <c:v>Biodrivmedel, avlutar</c:v>
                </c:pt>
                <c:pt idx="3">
                  <c:v>Biobränslen</c:v>
                </c:pt>
                <c:pt idx="4">
                  <c:v>Fjärrvärme </c:v>
                </c:pt>
                <c:pt idx="5">
                  <c:v>El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Värmland!$H$55:$H$62</c15:sqref>
                  </c15:fullRef>
                </c:ext>
              </c:extLst>
              <c:f>(Värmland!$H$55,Värmland!$H$57:$H$59,Värmland!$H$61:$H$62)</c:f>
              <c:numCache>
                <c:formatCode>0</c:formatCode>
                <c:ptCount val="6"/>
                <c:pt idx="0">
                  <c:v>2885.2620000000002</c:v>
                </c:pt>
                <c:pt idx="1">
                  <c:v>285.815</c:v>
                </c:pt>
                <c:pt idx="2">
                  <c:v>6611.0990000000002</c:v>
                </c:pt>
                <c:pt idx="3">
                  <c:v>1794.479</c:v>
                </c:pt>
                <c:pt idx="4">
                  <c:v>1195.385</c:v>
                </c:pt>
                <c:pt idx="5">
                  <c:v>5649.0640000000003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C-4EDE-4AE6-9AC7-2296F148B5F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Elproduktion</a:t>
            </a:r>
            <a:r>
              <a:rPr lang="sv-SE" baseline="0"/>
              <a:t> och elanvändning i Värmland 2023</a:t>
            </a:r>
            <a:endParaRPr lang="sv-SE"/>
          </a:p>
        </c:rich>
      </c:tx>
      <c:layout>
        <c:manualLayout>
          <c:xMode val="edge"/>
          <c:yMode val="edge"/>
          <c:x val="0.13083333333333333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302537182852142"/>
          <c:y val="0.17171296296296298"/>
          <c:w val="0.78030796150481185"/>
          <c:h val="0.706998760571595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Värmland!$Q$81:$Q$82</c:f>
              <c:strCache>
                <c:ptCount val="2"/>
                <c:pt idx="0">
                  <c:v>Elproduktion</c:v>
                </c:pt>
                <c:pt idx="1">
                  <c:v>Elanvändning</c:v>
                </c:pt>
              </c:strCache>
            </c:strRef>
          </c:cat>
          <c:val>
            <c:numRef>
              <c:f>Värmland!$R$81:$R$82</c:f>
              <c:numCache>
                <c:formatCode>0</c:formatCode>
                <c:ptCount val="2"/>
                <c:pt idx="0">
                  <c:v>4492.3270000000002</c:v>
                </c:pt>
                <c:pt idx="1">
                  <c:v>4919.1890000000003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2-47C4-B3E9-8CC41805B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1987568"/>
        <c:axId val="1540569919"/>
      </c:barChart>
      <c:catAx>
        <c:axId val="87198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40569919"/>
        <c:crosses val="autoZero"/>
        <c:auto val="1"/>
        <c:lblAlgn val="ctr"/>
        <c:lblOffset val="100"/>
        <c:noMultiLvlLbl val="0"/>
      </c:catAx>
      <c:valAx>
        <c:axId val="154056991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3.34066054243219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7198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Energianvändning per sektor 2022</a:t>
            </a:r>
          </a:p>
        </c:rich>
      </c:tx>
      <c:layout>
        <c:manualLayout>
          <c:xMode val="edge"/>
          <c:yMode val="edge"/>
          <c:x val="0.12507963223670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473-4D60-8655-31E32EC9F9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73-4D60-8655-31E32EC9F9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473-4D60-8655-31E32EC9F9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473-4D60-8655-31E32EC9F9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473-4D60-8655-31E32EC9F9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473-4D60-8655-31E32EC9F9E7}"/>
              </c:ext>
            </c:extLst>
          </c:dPt>
          <c:dLbls>
            <c:dLbl>
              <c:idx val="0"/>
              <c:layout>
                <c:manualLayout>
                  <c:x val="-1.1098265087741851E-2"/>
                  <c:y val="-3.2129233249064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8866596232007917"/>
                      <c:h val="8.22187727575819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473-4D60-8655-31E32EC9F9E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473-4D60-8655-31E32EC9F9E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473-4D60-8655-31E32EC9F9E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473-4D60-8655-31E32EC9F9E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473-4D60-8655-31E32EC9F9E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473-4D60-8655-31E32EC9F9E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Arvika!$D$61:$D$66</c:f>
              <c:strCache>
                <c:ptCount val="6"/>
                <c:pt idx="0">
                  <c:v>Jordbruk,skogsbruk,fiske</c:v>
                </c:pt>
                <c:pt idx="1">
                  <c:v>Industri, byggverks.</c:v>
                </c:pt>
                <c:pt idx="2">
                  <c:v>Offentlig verksamhet</c:v>
                </c:pt>
                <c:pt idx="3">
                  <c:v>Transporter</c:v>
                </c:pt>
                <c:pt idx="4">
                  <c:v>Övriga tjänster</c:v>
                </c:pt>
                <c:pt idx="5">
                  <c:v>Bostäder</c:v>
                </c:pt>
              </c:strCache>
            </c:strRef>
          </c:cat>
          <c:val>
            <c:numRef>
              <c:f>Arvika!$E$61:$E$66</c:f>
              <c:numCache>
                <c:formatCode>0</c:formatCode>
                <c:ptCount val="6"/>
                <c:pt idx="0">
                  <c:v>9315</c:v>
                </c:pt>
                <c:pt idx="1">
                  <c:v>203888</c:v>
                </c:pt>
                <c:pt idx="2">
                  <c:v>37363</c:v>
                </c:pt>
                <c:pt idx="3">
                  <c:v>236115</c:v>
                </c:pt>
                <c:pt idx="4">
                  <c:v>81098</c:v>
                </c:pt>
                <c:pt idx="5">
                  <c:v>218258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7-4C01-9738-382FA892BEF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4" Type="http://schemas.openxmlformats.org/officeDocument/2006/relationships/chart" Target="../charts/chart3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4" Type="http://schemas.openxmlformats.org/officeDocument/2006/relationships/chart" Target="../charts/chart4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5" Type="http://schemas.openxmlformats.org/officeDocument/2006/relationships/image" Target="../media/image6.jpg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161018</xdr:colOff>
      <xdr:row>0</xdr:row>
      <xdr:rowOff>182564</xdr:rowOff>
    </xdr:from>
    <xdr:to>
      <xdr:col>3</xdr:col>
      <xdr:colOff>481952</xdr:colOff>
      <xdr:row>34</xdr:row>
      <xdr:rowOff>18143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1E03F318-4922-B233-54BD-7FC8511F4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18" y="182564"/>
          <a:ext cx="5110648" cy="8045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6803</xdr:colOff>
      <xdr:row>32</xdr:row>
      <xdr:rowOff>29480</xdr:rowOff>
    </xdr:from>
    <xdr:to>
      <xdr:col>3</xdr:col>
      <xdr:colOff>467178</xdr:colOff>
      <xdr:row>41</xdr:row>
      <xdr:rowOff>65239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D7CEB863-BDD7-4FF5-94F0-6D0AEDE21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" y="7876266"/>
          <a:ext cx="5250089" cy="1668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420821</xdr:colOff>
      <xdr:row>43</xdr:row>
      <xdr:rowOff>145942</xdr:rowOff>
    </xdr:from>
    <xdr:to>
      <xdr:col>5</xdr:col>
      <xdr:colOff>590872</xdr:colOff>
      <xdr:row>58</xdr:row>
      <xdr:rowOff>144650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29C8795-B80F-E03D-774A-B7DEC93E5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302432</xdr:colOff>
      <xdr:row>43</xdr:row>
      <xdr:rowOff>113655</xdr:rowOff>
    </xdr:from>
    <xdr:to>
      <xdr:col>9</xdr:col>
      <xdr:colOff>246466</xdr:colOff>
      <xdr:row>58</xdr:row>
      <xdr:rowOff>112363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DC3A45-96E3-9F21-6115-20D731A13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216958</xdr:colOff>
      <xdr:row>43</xdr:row>
      <xdr:rowOff>57150</xdr:rowOff>
    </xdr:from>
    <xdr:to>
      <xdr:col>1</xdr:col>
      <xdr:colOff>1751541</xdr:colOff>
      <xdr:row>58</xdr:row>
      <xdr:rowOff>101600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03D2EDD-D280-DC09-8A63-BB3D9F0D7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850900</xdr:colOff>
      <xdr:row>42</xdr:row>
      <xdr:rowOff>141817</xdr:rowOff>
    </xdr:from>
    <xdr:to>
      <xdr:col>5</xdr:col>
      <xdr:colOff>622300</xdr:colOff>
      <xdr:row>58</xdr:row>
      <xdr:rowOff>6350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E58B86F-FC28-7F39-EE57-8203818028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1021292</xdr:colOff>
      <xdr:row>42</xdr:row>
      <xdr:rowOff>162983</xdr:rowOff>
    </xdr:from>
    <xdr:to>
      <xdr:col>9</xdr:col>
      <xdr:colOff>714375</xdr:colOff>
      <xdr:row>58</xdr:row>
      <xdr:rowOff>27516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C901EF1-053F-1C83-CD9C-F589C895E4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266700</xdr:colOff>
      <xdr:row>67</xdr:row>
      <xdr:rowOff>107950</xdr:rowOff>
    </xdr:from>
    <xdr:to>
      <xdr:col>1</xdr:col>
      <xdr:colOff>1803400</xdr:colOff>
      <xdr:row>81</xdr:row>
      <xdr:rowOff>133350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335AA4A-8E98-7908-E05D-7980C99E1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43</xdr:row>
      <xdr:rowOff>84364</xdr:rowOff>
    </xdr:from>
    <xdr:to>
      <xdr:col>2</xdr:col>
      <xdr:colOff>167822</xdr:colOff>
      <xdr:row>58</xdr:row>
      <xdr:rowOff>106135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DD40BC8-29AC-16BC-057D-1774617A28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802820</xdr:colOff>
      <xdr:row>42</xdr:row>
      <xdr:rowOff>120650</xdr:rowOff>
    </xdr:from>
    <xdr:to>
      <xdr:col>5</xdr:col>
      <xdr:colOff>984249</xdr:colOff>
      <xdr:row>57</xdr:row>
      <xdr:rowOff>142422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8265FFF-9564-E3B5-A4CB-38701CD94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1220107</xdr:colOff>
      <xdr:row>42</xdr:row>
      <xdr:rowOff>129721</xdr:rowOff>
    </xdr:from>
    <xdr:to>
      <xdr:col>9</xdr:col>
      <xdr:colOff>739321</xdr:colOff>
      <xdr:row>57</xdr:row>
      <xdr:rowOff>151493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A27AB34-AA2D-48DC-78C6-C30189FB3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1129393</xdr:colOff>
      <xdr:row>70</xdr:row>
      <xdr:rowOff>29936</xdr:rowOff>
    </xdr:from>
    <xdr:to>
      <xdr:col>7</xdr:col>
      <xdr:colOff>131536</xdr:colOff>
      <xdr:row>85</xdr:row>
      <xdr:rowOff>51708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5A5CA9D-68C4-4A4C-FA7E-48D04A0E3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43996</xdr:colOff>
      <xdr:row>42</xdr:row>
      <xdr:rowOff>148771</xdr:rowOff>
    </xdr:from>
    <xdr:to>
      <xdr:col>6</xdr:col>
      <xdr:colOff>180521</xdr:colOff>
      <xdr:row>57</xdr:row>
      <xdr:rowOff>44450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21790E3-C7B7-13E0-0601-9DBF1FBDA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430893</xdr:colOff>
      <xdr:row>42</xdr:row>
      <xdr:rowOff>120650</xdr:rowOff>
    </xdr:from>
    <xdr:to>
      <xdr:col>11</xdr:col>
      <xdr:colOff>467178</xdr:colOff>
      <xdr:row>57</xdr:row>
      <xdr:rowOff>142421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A89C7C-ACA3-1C72-4001-ACDFDF30CE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140608</xdr:colOff>
      <xdr:row>70</xdr:row>
      <xdr:rowOff>175078</xdr:rowOff>
    </xdr:from>
    <xdr:to>
      <xdr:col>7</xdr:col>
      <xdr:colOff>721179</xdr:colOff>
      <xdr:row>86</xdr:row>
      <xdr:rowOff>15421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9D7ACEE-AC74-3667-8D9C-F4C552BF52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14111</xdr:colOff>
      <xdr:row>42</xdr:row>
      <xdr:rowOff>148872</xdr:rowOff>
    </xdr:from>
    <xdr:to>
      <xdr:col>1</xdr:col>
      <xdr:colOff>1622778</xdr:colOff>
      <xdr:row>57</xdr:row>
      <xdr:rowOff>140405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C3D320F-9600-7DA7-86C1-E29FB7035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620346</xdr:colOff>
      <xdr:row>44</xdr:row>
      <xdr:rowOff>113322</xdr:rowOff>
    </xdr:from>
    <xdr:to>
      <xdr:col>9</xdr:col>
      <xdr:colOff>542193</xdr:colOff>
      <xdr:row>59</xdr:row>
      <xdr:rowOff>72292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7EBB6D0-1FBD-D807-7FF4-F8A042AFE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397748</xdr:colOff>
      <xdr:row>44</xdr:row>
      <xdr:rowOff>169148</xdr:rowOff>
    </xdr:from>
    <xdr:to>
      <xdr:col>5</xdr:col>
      <xdr:colOff>622440</xdr:colOff>
      <xdr:row>59</xdr:row>
      <xdr:rowOff>128118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FD92E9-78E1-BF5A-0216-09A21CEB80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366346</xdr:colOff>
      <xdr:row>45</xdr:row>
      <xdr:rowOff>74246</xdr:rowOff>
    </xdr:from>
    <xdr:to>
      <xdr:col>1</xdr:col>
      <xdr:colOff>2027115</xdr:colOff>
      <xdr:row>60</xdr:row>
      <xdr:rowOff>33215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9CB4F93-B3C1-8A3C-8A89-C72892F92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266700</xdr:colOff>
      <xdr:row>72</xdr:row>
      <xdr:rowOff>44450</xdr:rowOff>
    </xdr:from>
    <xdr:to>
      <xdr:col>6</xdr:col>
      <xdr:colOff>850900</xdr:colOff>
      <xdr:row>86</xdr:row>
      <xdr:rowOff>120650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F09DA4A-984E-60C9-42BF-01C9E29BF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672042</xdr:colOff>
      <xdr:row>43</xdr:row>
      <xdr:rowOff>25400</xdr:rowOff>
    </xdr:from>
    <xdr:to>
      <xdr:col>5</xdr:col>
      <xdr:colOff>1116542</xdr:colOff>
      <xdr:row>58</xdr:row>
      <xdr:rowOff>69850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91CA45-9E63-EEAA-28AC-4B74065317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1402292</xdr:colOff>
      <xdr:row>43</xdr:row>
      <xdr:rowOff>73025</xdr:rowOff>
    </xdr:from>
    <xdr:to>
      <xdr:col>11</xdr:col>
      <xdr:colOff>164042</xdr:colOff>
      <xdr:row>58</xdr:row>
      <xdr:rowOff>117475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0BD6AB6-2B3E-9160-7BA9-04F68FAA58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246063</xdr:colOff>
      <xdr:row>42</xdr:row>
      <xdr:rowOff>96838</xdr:rowOff>
    </xdr:from>
    <xdr:to>
      <xdr:col>2</xdr:col>
      <xdr:colOff>198438</xdr:colOff>
      <xdr:row>56</xdr:row>
      <xdr:rowOff>173038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AB7285B-A463-F054-DD23-602A3814EB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515938</xdr:colOff>
      <xdr:row>69</xdr:row>
      <xdr:rowOff>96838</xdr:rowOff>
    </xdr:from>
    <xdr:to>
      <xdr:col>6</xdr:col>
      <xdr:colOff>1039813</xdr:colOff>
      <xdr:row>83</xdr:row>
      <xdr:rowOff>173038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6944DD-0806-8EDD-BFBC-4151B1228F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1070428</xdr:colOff>
      <xdr:row>44</xdr:row>
      <xdr:rowOff>156936</xdr:rowOff>
    </xdr:from>
    <xdr:to>
      <xdr:col>9</xdr:col>
      <xdr:colOff>854528</xdr:colOff>
      <xdr:row>59</xdr:row>
      <xdr:rowOff>42636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5B481A-48C5-BA63-D2EC-68A9ACBCC1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698500</xdr:colOff>
      <xdr:row>44</xdr:row>
      <xdr:rowOff>114300</xdr:rowOff>
    </xdr:from>
    <xdr:to>
      <xdr:col>5</xdr:col>
      <xdr:colOff>749300</xdr:colOff>
      <xdr:row>59</xdr:row>
      <xdr:rowOff>133350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9BE3A75-F4BB-7E77-6B1E-E3C152CAB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42</xdr:row>
      <xdr:rowOff>74612</xdr:rowOff>
    </xdr:from>
    <xdr:to>
      <xdr:col>10</xdr:col>
      <xdr:colOff>282575</xdr:colOff>
      <xdr:row>58</xdr:row>
      <xdr:rowOff>17462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3A19313-585C-A572-9D21-AE3DA890D7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42</xdr:row>
      <xdr:rowOff>26987</xdr:rowOff>
    </xdr:from>
    <xdr:to>
      <xdr:col>5</xdr:col>
      <xdr:colOff>552450</xdr:colOff>
      <xdr:row>57</xdr:row>
      <xdr:rowOff>49212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1D1DCB7-C842-A098-37F9-4A1D4C5BC3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249237</xdr:colOff>
      <xdr:row>69</xdr:row>
      <xdr:rowOff>46037</xdr:rowOff>
    </xdr:from>
    <xdr:to>
      <xdr:col>7</xdr:col>
      <xdr:colOff>65087</xdr:colOff>
      <xdr:row>84</xdr:row>
      <xdr:rowOff>68262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45E951E-CD0F-30F0-9826-64AD66A043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1450975</xdr:colOff>
      <xdr:row>42</xdr:row>
      <xdr:rowOff>10584</xdr:rowOff>
    </xdr:from>
    <xdr:to>
      <xdr:col>1</xdr:col>
      <xdr:colOff>1400175</xdr:colOff>
      <xdr:row>57</xdr:row>
      <xdr:rowOff>55034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7951C81-6D4C-81EF-CDD9-5A10FC403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1137709</xdr:colOff>
      <xdr:row>41</xdr:row>
      <xdr:rowOff>141816</xdr:rowOff>
    </xdr:from>
    <xdr:to>
      <xdr:col>5</xdr:col>
      <xdr:colOff>1021292</xdr:colOff>
      <xdr:row>57</xdr:row>
      <xdr:rowOff>6350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A21B37A-792A-A2DE-1E90-BF5EEF48C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1460500</xdr:colOff>
      <xdr:row>42</xdr:row>
      <xdr:rowOff>19050</xdr:rowOff>
    </xdr:from>
    <xdr:to>
      <xdr:col>9</xdr:col>
      <xdr:colOff>330200</xdr:colOff>
      <xdr:row>56</xdr:row>
      <xdr:rowOff>95250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DA1BD90-6CDF-CECC-DB12-18E173547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69</xdr:row>
      <xdr:rowOff>107950</xdr:rowOff>
    </xdr:from>
    <xdr:to>
      <xdr:col>6</xdr:col>
      <xdr:colOff>673100</xdr:colOff>
      <xdr:row>83</xdr:row>
      <xdr:rowOff>184150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58555CF-F5AF-53BD-D009-021091F43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403225</xdr:colOff>
      <xdr:row>43</xdr:row>
      <xdr:rowOff>156633</xdr:rowOff>
    </xdr:from>
    <xdr:to>
      <xdr:col>9</xdr:col>
      <xdr:colOff>255059</xdr:colOff>
      <xdr:row>59</xdr:row>
      <xdr:rowOff>10583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D4BA0DD-B17D-71A2-4E91-B6E4166FC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352426</xdr:colOff>
      <xdr:row>44</xdr:row>
      <xdr:rowOff>33866</xdr:rowOff>
    </xdr:from>
    <xdr:to>
      <xdr:col>5</xdr:col>
      <xdr:colOff>310092</xdr:colOff>
      <xdr:row>59</xdr:row>
      <xdr:rowOff>78316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625EC61-4B76-0325-0044-05D815B3CF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148165</xdr:rowOff>
    </xdr:from>
    <xdr:to>
      <xdr:col>0</xdr:col>
      <xdr:colOff>8890000</xdr:colOff>
      <xdr:row>53</xdr:row>
      <xdr:rowOff>74082</xdr:rowOff>
    </xdr:to>
    <xdr:pic>
      <xdr:nvPicPr>
        <xdr:cNvPr id="17" name="Bildobjekt 16">
          <a:extLst>
            <a:ext uri="{FF2B5EF4-FFF2-40B4-BE49-F238E27FC236}">
              <a16:creationId xmlns:a16="http://schemas.microsoft.com/office/drawing/2014/main" id="{ED188D4C-2D24-B927-4A07-FA642D4DE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02748"/>
          <a:ext cx="8890000" cy="815975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380998</xdr:rowOff>
    </xdr:from>
    <xdr:to>
      <xdr:col>0</xdr:col>
      <xdr:colOff>8335434</xdr:colOff>
      <xdr:row>19</xdr:row>
      <xdr:rowOff>63499</xdr:rowOff>
    </xdr:to>
    <xdr:pic>
      <xdr:nvPicPr>
        <xdr:cNvPr id="19" name="Bildobjekt 18">
          <a:extLst>
            <a:ext uri="{FF2B5EF4-FFF2-40B4-BE49-F238E27FC236}">
              <a16:creationId xmlns:a16="http://schemas.microsoft.com/office/drawing/2014/main" id="{F2ABA39E-9F9E-6711-061C-F8827C8F0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380998"/>
          <a:ext cx="7763934" cy="8318501"/>
        </a:xfrm>
        <a:prstGeom prst="rect">
          <a:avLst/>
        </a:prstGeom>
      </xdr:spPr>
    </xdr:pic>
    <xdr:clientData/>
  </xdr:twoCellAnchor>
  <xdr:twoCellAnchor editAs="oneCell">
    <xdr:from>
      <xdr:col>0</xdr:col>
      <xdr:colOff>836083</xdr:colOff>
      <xdr:row>30</xdr:row>
      <xdr:rowOff>84668</xdr:rowOff>
    </xdr:from>
    <xdr:to>
      <xdr:col>0</xdr:col>
      <xdr:colOff>8509000</xdr:colOff>
      <xdr:row>32</xdr:row>
      <xdr:rowOff>114222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0B648A1-F35C-1565-AEDA-C25893244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083" y="13335001"/>
          <a:ext cx="7672917" cy="389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282576</xdr:colOff>
      <xdr:row>38</xdr:row>
      <xdr:rowOff>134938</xdr:rowOff>
    </xdr:from>
    <xdr:to>
      <xdr:col>1</xdr:col>
      <xdr:colOff>1419226</xdr:colOff>
      <xdr:row>52</xdr:row>
      <xdr:rowOff>44451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6D11DF4-C4B8-8CDF-6618-2EE43A2A43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401637</xdr:colOff>
      <xdr:row>38</xdr:row>
      <xdr:rowOff>115887</xdr:rowOff>
    </xdr:from>
    <xdr:to>
      <xdr:col>5</xdr:col>
      <xdr:colOff>858837</xdr:colOff>
      <xdr:row>53</xdr:row>
      <xdr:rowOff>131762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A36AF9D-0851-F855-C2CA-B826E720BA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1055687</xdr:colOff>
      <xdr:row>38</xdr:row>
      <xdr:rowOff>87312</xdr:rowOff>
    </xdr:from>
    <xdr:to>
      <xdr:col>11</xdr:col>
      <xdr:colOff>150812</xdr:colOff>
      <xdr:row>53</xdr:row>
      <xdr:rowOff>122237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C5F2700-67A1-77E8-97E2-4B39DDB06C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1144587</xdr:colOff>
      <xdr:row>63</xdr:row>
      <xdr:rowOff>147637</xdr:rowOff>
    </xdr:from>
    <xdr:to>
      <xdr:col>6</xdr:col>
      <xdr:colOff>481012</xdr:colOff>
      <xdr:row>79</xdr:row>
      <xdr:rowOff>1587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D97CF99-288E-6B64-8AEA-B81F1F2F0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53976</xdr:colOff>
      <xdr:row>39</xdr:row>
      <xdr:rowOff>7938</xdr:rowOff>
    </xdr:from>
    <xdr:to>
      <xdr:col>14</xdr:col>
      <xdr:colOff>1384300</xdr:colOff>
      <xdr:row>53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17EB53-8F89-489E-AE0F-B88180217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401637</xdr:colOff>
      <xdr:row>38</xdr:row>
      <xdr:rowOff>115887</xdr:rowOff>
    </xdr:from>
    <xdr:to>
      <xdr:col>18</xdr:col>
      <xdr:colOff>38100</xdr:colOff>
      <xdr:row>53</xdr:row>
      <xdr:rowOff>131762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764D3911-7B42-4CE3-81CA-66F0EC5F5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1017587</xdr:colOff>
      <xdr:row>38</xdr:row>
      <xdr:rowOff>87312</xdr:rowOff>
    </xdr:from>
    <xdr:to>
      <xdr:col>24</xdr:col>
      <xdr:colOff>112712</xdr:colOff>
      <xdr:row>53</xdr:row>
      <xdr:rowOff>122237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953894F-6390-4618-A724-7D7A1D0B2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1511300</xdr:colOff>
      <xdr:row>63</xdr:row>
      <xdr:rowOff>12700</xdr:rowOff>
    </xdr:from>
    <xdr:to>
      <xdr:col>18</xdr:col>
      <xdr:colOff>406400</xdr:colOff>
      <xdr:row>77</xdr:row>
      <xdr:rowOff>88900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59BE11F9-8A5B-E520-0BEB-E1F989E7A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549274</xdr:colOff>
      <xdr:row>41</xdr:row>
      <xdr:rowOff>127000</xdr:rowOff>
    </xdr:from>
    <xdr:to>
      <xdr:col>5</xdr:col>
      <xdr:colOff>491066</xdr:colOff>
      <xdr:row>56</xdr:row>
      <xdr:rowOff>172507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7E3F261-FB44-A269-6CEB-2D97A36130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159808</xdr:rowOff>
    </xdr:from>
    <xdr:to>
      <xdr:col>2</xdr:col>
      <xdr:colOff>66675</xdr:colOff>
      <xdr:row>57</xdr:row>
      <xdr:rowOff>27517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D5170AAB-74E8-EAC3-F5E0-FFF10C40F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1585383</xdr:colOff>
      <xdr:row>68</xdr:row>
      <xdr:rowOff>181649</xdr:rowOff>
    </xdr:from>
    <xdr:to>
      <xdr:col>7</xdr:col>
      <xdr:colOff>378883</xdr:colOff>
      <xdr:row>83</xdr:row>
      <xdr:rowOff>54006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9F66F9C-8BBF-CCFF-8F26-5EF33BCD1B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811891</xdr:colOff>
      <xdr:row>41</xdr:row>
      <xdr:rowOff>20862</xdr:rowOff>
    </xdr:from>
    <xdr:to>
      <xdr:col>9</xdr:col>
      <xdr:colOff>653142</xdr:colOff>
      <xdr:row>57</xdr:row>
      <xdr:rowOff>27212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25DF8AD-51C2-9FBD-A6E1-EB22A107B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122465</xdr:colOff>
      <xdr:row>43</xdr:row>
      <xdr:rowOff>57150</xdr:rowOff>
    </xdr:from>
    <xdr:to>
      <xdr:col>1</xdr:col>
      <xdr:colOff>1573894</xdr:colOff>
      <xdr:row>58</xdr:row>
      <xdr:rowOff>78922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035E8F8-440A-C6F1-874A-139A68D36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1383393</xdr:colOff>
      <xdr:row>70</xdr:row>
      <xdr:rowOff>2721</xdr:rowOff>
    </xdr:from>
    <xdr:to>
      <xdr:col>6</xdr:col>
      <xdr:colOff>13607</xdr:colOff>
      <xdr:row>85</xdr:row>
      <xdr:rowOff>24492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C04F300-DB9F-CF7A-00D6-D6EB30107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860426</xdr:colOff>
      <xdr:row>42</xdr:row>
      <xdr:rowOff>162832</xdr:rowOff>
    </xdr:from>
    <xdr:to>
      <xdr:col>5</xdr:col>
      <xdr:colOff>745219</xdr:colOff>
      <xdr:row>58</xdr:row>
      <xdr:rowOff>78921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2AC5CE3-BFC3-61F5-A978-43876FBB8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1034143</xdr:colOff>
      <xdr:row>43</xdr:row>
      <xdr:rowOff>29935</xdr:rowOff>
    </xdr:from>
    <xdr:to>
      <xdr:col>9</xdr:col>
      <xdr:colOff>489857</xdr:colOff>
      <xdr:row>58</xdr:row>
      <xdr:rowOff>119742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079487C-32A7-E2BF-2C55-20EDC9283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19050</xdr:rowOff>
    </xdr:from>
    <xdr:to>
      <xdr:col>2</xdr:col>
      <xdr:colOff>31750</xdr:colOff>
      <xdr:row>58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D66520A-9681-E046-192B-74186886DB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422275</xdr:colOff>
      <xdr:row>43</xdr:row>
      <xdr:rowOff>35657</xdr:rowOff>
    </xdr:from>
    <xdr:to>
      <xdr:col>5</xdr:col>
      <xdr:colOff>574675</xdr:colOff>
      <xdr:row>58</xdr:row>
      <xdr:rowOff>15141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5133D42-48A4-267F-7B6B-16DFB3744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1264709</xdr:colOff>
      <xdr:row>73</xdr:row>
      <xdr:rowOff>158750</xdr:rowOff>
    </xdr:from>
    <xdr:to>
      <xdr:col>7</xdr:col>
      <xdr:colOff>481542</xdr:colOff>
      <xdr:row>87</xdr:row>
      <xdr:rowOff>91016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B3DBD4E-E905-BD39-B392-05E410802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805962</xdr:colOff>
      <xdr:row>43</xdr:row>
      <xdr:rowOff>5862</xdr:rowOff>
    </xdr:from>
    <xdr:to>
      <xdr:col>9</xdr:col>
      <xdr:colOff>131885</xdr:colOff>
      <xdr:row>57</xdr:row>
      <xdr:rowOff>150447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A27C31A-F325-52F1-A1E7-ABA32E590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42</xdr:row>
      <xdr:rowOff>89807</xdr:rowOff>
    </xdr:from>
    <xdr:to>
      <xdr:col>2</xdr:col>
      <xdr:colOff>3629</xdr:colOff>
      <xdr:row>57</xdr:row>
      <xdr:rowOff>111579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59A1A6-471E-0B98-4F4A-3A8C85907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820964</xdr:colOff>
      <xdr:row>42</xdr:row>
      <xdr:rowOff>129722</xdr:rowOff>
    </xdr:from>
    <xdr:to>
      <xdr:col>9</xdr:col>
      <xdr:colOff>458107</xdr:colOff>
      <xdr:row>57</xdr:row>
      <xdr:rowOff>151493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747EC1F-E276-52D6-36BE-4938BA73F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358321</xdr:colOff>
      <xdr:row>73</xdr:row>
      <xdr:rowOff>175080</xdr:rowOff>
    </xdr:from>
    <xdr:to>
      <xdr:col>7</xdr:col>
      <xdr:colOff>1047750</xdr:colOff>
      <xdr:row>88</xdr:row>
      <xdr:rowOff>142423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F2BF347-04B3-C534-406A-34917E394B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457200</xdr:colOff>
      <xdr:row>43</xdr:row>
      <xdr:rowOff>82550</xdr:rowOff>
    </xdr:from>
    <xdr:to>
      <xdr:col>5</xdr:col>
      <xdr:colOff>584200</xdr:colOff>
      <xdr:row>57</xdr:row>
      <xdr:rowOff>158750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A550A15-5F21-7CA7-D3FF-F548D55718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133879</xdr:rowOff>
    </xdr:from>
    <xdr:to>
      <xdr:col>2</xdr:col>
      <xdr:colOff>68791</xdr:colOff>
      <xdr:row>57</xdr:row>
      <xdr:rowOff>30162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A9E5DEB-E0DF-C2CA-6334-BE6DACFE5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862542</xdr:colOff>
      <xdr:row>43</xdr:row>
      <xdr:rowOff>46567</xdr:rowOff>
    </xdr:from>
    <xdr:to>
      <xdr:col>5</xdr:col>
      <xdr:colOff>746126</xdr:colOff>
      <xdr:row>58</xdr:row>
      <xdr:rowOff>91017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9C07276-4A7C-81D8-F040-4371158C8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1042459</xdr:colOff>
      <xdr:row>42</xdr:row>
      <xdr:rowOff>173567</xdr:rowOff>
    </xdr:from>
    <xdr:to>
      <xdr:col>9</xdr:col>
      <xdr:colOff>301625</xdr:colOff>
      <xdr:row>58</xdr:row>
      <xdr:rowOff>38101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4F9577-B8FB-B8F9-5AD8-844A928343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947209</xdr:colOff>
      <xdr:row>73</xdr:row>
      <xdr:rowOff>88900</xdr:rowOff>
    </xdr:from>
    <xdr:to>
      <xdr:col>5</xdr:col>
      <xdr:colOff>830793</xdr:colOff>
      <xdr:row>88</xdr:row>
      <xdr:rowOff>27517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5BB98F2-2763-89B3-6188-E29070A88C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145487</xdr:colOff>
      <xdr:row>43</xdr:row>
      <xdr:rowOff>75236</xdr:rowOff>
    </xdr:from>
    <xdr:to>
      <xdr:col>2</xdr:col>
      <xdr:colOff>7234</xdr:colOff>
      <xdr:row>58</xdr:row>
      <xdr:rowOff>45334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C4FE08E-7556-ACB3-10A2-F289CDA0F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249980</xdr:colOff>
      <xdr:row>43</xdr:row>
      <xdr:rowOff>83274</xdr:rowOff>
    </xdr:from>
    <xdr:to>
      <xdr:col>5</xdr:col>
      <xdr:colOff>505587</xdr:colOff>
      <xdr:row>58</xdr:row>
      <xdr:rowOff>53372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EF03ED9-86B4-25EA-885B-E2F95A57D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997513</xdr:colOff>
      <xdr:row>43</xdr:row>
      <xdr:rowOff>99349</xdr:rowOff>
    </xdr:from>
    <xdr:to>
      <xdr:col>10</xdr:col>
      <xdr:colOff>47425</xdr:colOff>
      <xdr:row>58</xdr:row>
      <xdr:rowOff>69447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4A27D4A-DF4E-8015-DA03-DC9204DBCE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418777</xdr:colOff>
      <xdr:row>72</xdr:row>
      <xdr:rowOff>91312</xdr:rowOff>
    </xdr:from>
    <xdr:to>
      <xdr:col>8</xdr:col>
      <xdr:colOff>521663</xdr:colOff>
      <xdr:row>87</xdr:row>
      <xdr:rowOff>61411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728F9CC-25A1-E55D-E3DF-F4BD6C54A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106</xdr:row>
      <xdr:rowOff>0</xdr:rowOff>
    </xdr:from>
    <xdr:to>
      <xdr:col>2</xdr:col>
      <xdr:colOff>517067</xdr:colOff>
      <xdr:row>126</xdr:row>
      <xdr:rowOff>74431</xdr:rowOff>
    </xdr:to>
    <xdr:pic>
      <xdr:nvPicPr>
        <xdr:cNvPr id="6" name="Bildobjekt 5" descr="En bild som visar text, diagram, linje, skärmbild&#10;&#10;Automatiskt genererad beskrivning">
          <a:extLst>
            <a:ext uri="{FF2B5EF4-FFF2-40B4-BE49-F238E27FC236}">
              <a16:creationId xmlns:a16="http://schemas.microsoft.com/office/drawing/2014/main" id="{38E00C57-9BFA-809E-867B-898BF86CC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096392"/>
          <a:ext cx="5227320" cy="3771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chael Sillén" id="{C000AC5F-33C3-4F2A-865B-7418A51DA7F2}" userId="S::michael.sillen@anthesisgroup.com::fa5fece6-cfa6-4e25-b8c3-cf66be1fff8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" dT="2025-04-16T07:26:53.67" personId="{C000AC5F-33C3-4F2A-865B-7418A51DA7F2}" id="{963FB8D4-2C14-409A-9B88-440FDE59A6C3}">
    <text>Från 2020</text>
  </threadedComment>
  <threadedComment ref="G6" dT="2025-04-16T07:25:48.12" personId="{C000AC5F-33C3-4F2A-865B-7418A51DA7F2}" id="{3D5F3AE0-8006-4563-B76A-E28AF69B8D50}">
    <text>Från 2020</text>
  </threadedComment>
  <threadedComment ref="P6" dT="2025-04-15T16:30:19.68" personId="{C000AC5F-33C3-4F2A-865B-7418A51DA7F2}" id="{0C0DD6C9-C8DA-4BC7-BEFA-F8672D001EA0}">
    <text>Från 2015</text>
  </threadedComment>
  <threadedComment ref="Q6" dT="2025-04-15T16:30:36.15" personId="{C000AC5F-33C3-4F2A-865B-7418A51DA7F2}" id="{3500DB65-66E6-4BFB-95DD-FF3AF5F5433C}">
    <text>Från 2015</text>
  </threadedComment>
  <threadedComment ref="T6" dT="2025-04-15T16:41:45.18" personId="{C000AC5F-33C3-4F2A-865B-7418A51DA7F2}" id="{A1D442C9-AB20-4A57-84D6-250670060FA9}">
    <text>Från 2020</text>
  </threadedComment>
  <threadedComment ref="D7" dT="2025-04-16T07:26:37.60" personId="{C000AC5F-33C3-4F2A-865B-7418A51DA7F2}" id="{42454FF9-C686-45A5-9EC3-20C1B204A7E1}">
    <text>Från 2021</text>
  </threadedComment>
  <threadedComment ref="E29" dT="2025-01-21T16:25:55.42" personId="{C000AC5F-33C3-4F2A-865B-7418A51DA7F2}" id="{E1CA9AB8-70CF-4CFC-B92D-4DCD76677C76}">
    <text>Från 2021</text>
  </threadedComment>
  <threadedComment ref="F29" dT="2025-01-21T16:25:01.61" personId="{C000AC5F-33C3-4F2A-865B-7418A51DA7F2}" id="{330C630F-BF4C-4A7C-A1C3-A7643DBB1F5F}">
    <text>Från 2021</text>
  </threadedComment>
  <threadedComment ref="G29" dT="2025-01-21T16:22:49.38" personId="{C000AC5F-33C3-4F2A-865B-7418A51DA7F2}" id="{7C4D1C16-FA6C-401B-B81F-99D7CA8D9E5F}">
    <text>Från 2020</text>
  </threadedComment>
  <threadedComment ref="R29" dT="2025-01-21T16:25:55.42" personId="{C000AC5F-33C3-4F2A-865B-7418A51DA7F2}" id="{F803F475-B057-4EC1-9DFA-CD67F2272A23}">
    <text>Från 2021</text>
  </threadedComment>
  <threadedComment ref="V29" dT="2025-04-16T07:38:14.28" personId="{C000AC5F-33C3-4F2A-865B-7418A51DA7F2}" id="{97855425-C4D8-4618-8042-16D81392DDA2}">
    <text>Från 2022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F30" dT="2024-12-16T14:14:48.60" personId="{C000AC5F-33C3-4F2A-865B-7418A51DA7F2}" id="{34E124B3-7F68-4130-BE41-1F603A8ADCED}">
    <text xml:space="preserve">Från 2021
</text>
  </threadedComment>
  <threadedComment ref="I30" dT="2024-12-16T13:43:58.09" personId="{C000AC5F-33C3-4F2A-865B-7418A51DA7F2}" id="{789A6844-8984-43A1-92BC-FE4656860F0D}">
    <text>Från 2019</text>
  </threadedComment>
  <threadedComment ref="F34" dT="2024-12-16T14:16:38.60" personId="{C000AC5F-33C3-4F2A-865B-7418A51DA7F2}" id="{09F00A42-0E46-4263-914C-43D0C785D3A5}">
    <text>Från 2019</text>
  </threadedComment>
  <threadedComment ref="I34" dT="2024-12-16T14:15:05.63" personId="{C000AC5F-33C3-4F2A-865B-7418A51DA7F2}" id="{1AEE6BA8-CD68-40F8-82F2-240BF5532C22}">
    <text>Från 2021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B9" dT="2025-01-09T12:46:57.93" personId="{C000AC5F-33C3-4F2A-865B-7418A51DA7F2}" id="{09E91B84-3A3B-4C9A-A9CA-707555243C64}">
    <text>Kontakta Tekniska verken för uppgifter</text>
  </threadedComment>
  <threadedComment ref="B30" dT="2024-12-16T12:45:59.44" personId="{C000AC5F-33C3-4F2A-865B-7418A51DA7F2}" id="{8F4B8D39-4CB4-4DB9-B7E1-AF7E766A458B}">
    <text>Från 2021</text>
  </threadedComment>
  <threadedComment ref="E30" dT="2024-12-16T12:45:39.26" personId="{C000AC5F-33C3-4F2A-865B-7418A51DA7F2}" id="{EED760CB-9A71-4F0C-98D8-8CCD2100626C}">
    <text>Från 2019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D30" dT="2025-01-13T07:42:40.70" personId="{C000AC5F-33C3-4F2A-865B-7418A51DA7F2}" id="{6AF2025E-A84D-4234-9132-775B5487DB57}">
    <text>Från 2019</text>
  </threadedComment>
  <threadedComment ref="I30" dT="2025-01-13T07:46:38.48" personId="{C000AC5F-33C3-4F2A-865B-7418A51DA7F2}" id="{EFFA60B3-109B-435B-8ACF-97EE77FD6326}">
    <text>Från 2013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T30" dT="2024-12-16T12:40:31.29" personId="{C000AC5F-33C3-4F2A-865B-7418A51DA7F2}" id="{AED66094-398C-42A0-8330-5F914DC53D5C}">
    <text>Från 2013</text>
  </threadedComment>
  <threadedComment ref="AE30" dT="2024-12-16T12:40:31.29" personId="{C000AC5F-33C3-4F2A-865B-7418A51DA7F2}" id="{EF5E7126-D6EF-4F46-948E-889227F13D48}">
    <text>Från 2013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B9" dT="2024-12-30T13:45:06.38" personId="{C000AC5F-33C3-4F2A-865B-7418A51DA7F2}" id="{A02A15D8-FA9B-4C23-B0B7-17B3912EB181}">
    <text xml:space="preserve">Kontakta Rabbelashede kraft för uppgifter </text>
  </threadedComment>
  <threadedComment ref="I30" dT="2024-12-16T12:40:31.29" personId="{C000AC5F-33C3-4F2A-865B-7418A51DA7F2}" id="{1CA893A1-3A6B-4EFD-B789-450587D3AA4C}">
    <text>Från 2013</text>
  </threadedComment>
  <threadedComment ref="U30" dT="2024-12-16T12:40:31.29" personId="{C000AC5F-33C3-4F2A-865B-7418A51DA7F2}" id="{915003F1-DB82-4F72-BAEF-E5C7452D2D6E}">
    <text>Från 2013</text>
  </threadedComment>
  <threadedComment ref="AF30" dT="2024-12-16T12:40:31.29" personId="{C000AC5F-33C3-4F2A-865B-7418A51DA7F2}" id="{B14EBABD-5E0B-4118-ADF7-6A2734424DE5}">
    <text>Från 2013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0" dT="2024-12-16T08:11:48.97" personId="{C000AC5F-33C3-4F2A-865B-7418A51DA7F2}" id="{C34E941D-79B6-4B54-88C1-F2F33D5C338B}">
    <text>Från 2021</text>
  </threadedComment>
  <threadedComment ref="E30" dT="2024-12-16T08:15:03.52" personId="{C000AC5F-33C3-4F2A-865B-7418A51DA7F2}" id="{4B172A30-814F-49CD-A693-99727B0A5FBF}">
    <text>Från 2018</text>
  </threadedComment>
  <threadedComment ref="I32" dT="2024-12-16T08:17:05.01" personId="{C000AC5F-33C3-4F2A-865B-7418A51DA7F2}" id="{7D6E1F0C-4DA5-4213-8F14-3681BFB8F8B9}">
    <text>Från 2015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6" dT="2024-12-20T15:45:25.23" personId="{C000AC5F-33C3-4F2A-865B-7418A51DA7F2}" id="{6392ABBB-DEAE-43E9-9252-5C66B9296C01}">
    <text>Från 2015</text>
  </threadedComment>
  <threadedComment ref="C6" dT="2024-12-20T15:46:36.03" personId="{C000AC5F-33C3-4F2A-865B-7418A51DA7F2}" id="{20E255B3-0660-4DA0-89F4-A3F8AC4EBE08}">
    <text>Från 2015</text>
  </threadedComment>
  <threadedComment ref="D6" dT="2024-12-20T15:45:58.34" personId="{C000AC5F-33C3-4F2A-865B-7418A51DA7F2}" id="{B818E5CD-8AEB-4009-8DF4-38D05B1FF069}">
    <text>Från 2015</text>
  </threadedComment>
  <threadedComment ref="G6" dT="2024-12-20T15:47:51.82" personId="{C000AC5F-33C3-4F2A-865B-7418A51DA7F2}" id="{A7F7C008-4C23-442E-97F6-95B6A3868E8C}">
    <text xml:space="preserve">Från 2015
</text>
  </threadedComment>
  <threadedComment ref="B8" dT="2024-12-20T15:50:45.79" personId="{C000AC5F-33C3-4F2A-865B-7418A51DA7F2}" id="{6902AB78-D6F9-4240-B530-EAF0578D57E8}">
    <text xml:space="preserve">Från 2020
</text>
  </threadedComment>
  <threadedComment ref="G11" dT="2024-12-20T15:47:51.82" personId="{C000AC5F-33C3-4F2A-865B-7418A51DA7F2}" id="{10E46DB3-229C-44AF-BA15-3FC712EDF35D}">
    <text xml:space="preserve">Från 2015
</text>
  </threadedComment>
  <threadedComment ref="B30" dT="2024-12-16T08:44:55.84" personId="{C000AC5F-33C3-4F2A-865B-7418A51DA7F2}" id="{3DDD0FD8-C420-4DA2-B72C-7476875A355A}">
    <text>Från 2021</text>
  </threadedComment>
  <threadedComment ref="D30" dT="2025-01-10T07:38:35.71" personId="{C000AC5F-33C3-4F2A-865B-7418A51DA7F2}" id="{F93BE9A8-C2E6-40B1-94E6-9D9BAD0A88EA}">
    <text>Uppgiften är ett antagande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30" dT="2024-12-23T07:58:51.11" personId="{C000AC5F-33C3-4F2A-865B-7418A51DA7F2}" id="{24EC7910-2718-4F60-BD6F-962A4745C32F}">
    <text>Från 2021</text>
  </threadedComment>
  <threadedComment ref="G30" dT="2024-12-23T07:59:13.38" personId="{C000AC5F-33C3-4F2A-865B-7418A51DA7F2}" id="{41BDB8E1-7890-4C5A-8A54-F8654ED70A36}">
    <text>Från 2020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6" dT="2024-12-12T15:36:31.27" personId="{C000AC5F-33C3-4F2A-865B-7418A51DA7F2}" id="{49005897-F84A-4E6E-B735-9B9FEC5CB1F8}">
    <text>Siffran avser 2019</text>
  </threadedComment>
  <threadedComment ref="C6" dT="2024-12-12T15:36:49.72" personId="{C000AC5F-33C3-4F2A-865B-7418A51DA7F2}" id="{85B67397-35AB-4D5C-B95F-48C42341FFDD}">
    <text>Siffran avser 2019</text>
  </threadedComment>
  <threadedComment ref="G6" dT="2024-12-12T15:37:04.41" personId="{C000AC5F-33C3-4F2A-865B-7418A51DA7F2}" id="{1549FA92-3F2E-43F9-AFFF-965AA4B5222F}">
    <text>Siffran avser 2019</text>
  </threadedComment>
  <threadedComment ref="E30" dT="2024-12-12T15:53:09.23" personId="{C000AC5F-33C3-4F2A-865B-7418A51DA7F2}" id="{F3BC089A-91DC-4771-93D6-0C004E8FAC97}">
    <text>Siffran är från 2019</text>
  </threadedComment>
  <threadedComment ref="F30" dT="2024-12-12T15:54:23.54" personId="{C000AC5F-33C3-4F2A-865B-7418A51DA7F2}" id="{878D69B5-BDAE-4451-B0F6-6F1970B52992}">
    <text>Siffran är från 2018</text>
  </threadedComment>
  <threadedComment ref="I30" dT="2024-12-12T15:56:26.37" personId="{C000AC5F-33C3-4F2A-865B-7418A51DA7F2}" id="{D7D59274-AD80-40BA-A7AF-B928838F7696}">
    <text>Siffran är från 2018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F30" dT="2024-12-16T12:23:28.41" personId="{C000AC5F-33C3-4F2A-865B-7418A51DA7F2}" id="{7E78188B-3F01-4C41-A58B-CBAD48E122F7}">
    <text>Från 2018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B30" dT="2024-12-04T13:07:17.35" personId="{C000AC5F-33C3-4F2A-865B-7418A51DA7F2}" id="{AAD69E07-A4C8-4969-B593-E6EA0300CF87}">
    <text>2021</text>
  </threadedComment>
  <threadedComment ref="I32" dT="2024-12-04T13:13:04.02" personId="{C000AC5F-33C3-4F2A-865B-7418A51DA7F2}" id="{7B43A62D-4D25-4301-B31E-44DEDD589595}">
    <text xml:space="preserve">2015
</text>
  </threadedComment>
  <threadedComment ref="F34" dT="2024-12-04T13:14:57.21" personId="{C000AC5F-33C3-4F2A-865B-7418A51DA7F2}" id="{2689EBD9-7C5F-4814-8943-02E1631F0FEA}">
    <text>2019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F30" dT="2024-12-16T12:49:32.38" personId="{C000AC5F-33C3-4F2A-865B-7418A51DA7F2}" id="{14D7D754-2A96-4B46-8C93-85F795ED0CB5}">
    <text>Från 2017</text>
  </threadedComment>
  <threadedComment ref="J30" dT="2024-12-16T12:50:03.17" personId="{C000AC5F-33C3-4F2A-865B-7418A51DA7F2}" id="{64BE3C39-A5CF-4474-83E4-B45C592078F7}">
    <text xml:space="preserve">Från 2018
</text>
  </threadedComment>
  <threadedComment ref="I32" dT="2024-12-16T12:53:57.67" personId="{C000AC5F-33C3-4F2A-865B-7418A51DA7F2}" id="{85CDCF68-8F06-48DB-A1D1-88C8EAF1ADA4}">
    <text>Från 2021</text>
  </threadedComment>
  <threadedComment ref="J32" dT="2024-12-16T12:55:37.18" personId="{C000AC5F-33C3-4F2A-865B-7418A51DA7F2}" id="{9770EA0F-29AF-4B08-AD7D-CE8543FBEBED}">
    <text>Fråm 2013</text>
  </threadedComment>
  <threadedComment ref="F34" dT="2024-12-16T12:52:10.92" personId="{C000AC5F-33C3-4F2A-865B-7418A51DA7F2}" id="{D3DFD344-D1AC-468C-AB0B-4A2D5D1DB3CA}">
    <text>Från 2020</text>
  </threadedComment>
  <threadedComment ref="I34" dT="2024-12-16T12:51:37.99" personId="{C000AC5F-33C3-4F2A-865B-7418A51DA7F2}" id="{2E76EF12-BEA0-4ABF-B230-051DD79D74AC}">
    <text>Från 2021</text>
  </threadedComment>
  <threadedComment ref="J36" dT="2024-12-16T12:55:22.03" personId="{C000AC5F-33C3-4F2A-865B-7418A51DA7F2}" id="{4C0EE9A3-B948-461B-AFD3-5681361B80D6}">
    <text>Från 2021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D30" dT="2024-12-16T14:25:47.03" personId="{C000AC5F-33C3-4F2A-865B-7418A51DA7F2}" id="{7965AF42-9146-495E-91D2-F6824D1852D3}">
    <text>Från 2018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databasen.scb.se/pxweb/sv/ssd/START__EN__EN0203__EN0203A/ProdbrFj/" TargetMode="External"/><Relationship Id="rId6" Type="http://schemas.microsoft.com/office/2017/10/relationships/threadedComment" Target="../threadedComments/threadedComment7.xm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9.xml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statistikdatabasen.scb.se/pxweb/sv/ssd/START__EN__EN0203__EN0203A/ProdbrFj/" TargetMode="External"/><Relationship Id="rId6" Type="http://schemas.microsoft.com/office/2017/10/relationships/threadedComment" Target="../threadedComments/threadedComment10.xm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statistikdatabasen.scb.se/pxweb/sv/ssd/START__EN__EN0203__EN0203A/ProdbrFj/" TargetMode="External"/><Relationship Id="rId6" Type="http://schemas.microsoft.com/office/2017/10/relationships/threadedComment" Target="../threadedComments/threadedComment11.xml"/><Relationship Id="rId5" Type="http://schemas.openxmlformats.org/officeDocument/2006/relationships/comments" Target="../comments14.xml"/><Relationship Id="rId4" Type="http://schemas.openxmlformats.org/officeDocument/2006/relationships/vmlDrawing" Target="../drawings/vmlDrawing14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microsoft.com/office/2017/10/relationships/threadedComment" Target="../threadedComments/threadedComment13.xml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microsoft.com/office/2017/10/relationships/threadedComment" Target="../threadedComments/threadedComment14.xml"/><Relationship Id="rId4" Type="http://schemas.openxmlformats.org/officeDocument/2006/relationships/comments" Target="../comments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79EFB-1B45-4EE4-B2E9-F12E5BC53681}">
  <dimension ref="A1:A28"/>
  <sheetViews>
    <sheetView showGridLines="0" topLeftCell="A21" zoomScale="70" zoomScaleNormal="70" zoomScaleSheetLayoutView="100" workbookViewId="0">
      <selection activeCell="I28" sqref="I28"/>
    </sheetView>
  </sheetViews>
  <sheetFormatPr defaultRowHeight="14.5" x14ac:dyDescent="0.35"/>
  <cols>
    <col min="1" max="1" width="51.453125" customWidth="1"/>
    <col min="2" max="2" width="8.453125" customWidth="1"/>
    <col min="11" max="11" width="14.81640625" customWidth="1"/>
    <col min="12" max="12" width="12.1796875" customWidth="1"/>
    <col min="16" max="16" width="10.81640625" customWidth="1"/>
  </cols>
  <sheetData>
    <row r="1" spans="1:1" ht="16" x14ac:dyDescent="0.35">
      <c r="A1" s="50"/>
    </row>
    <row r="2" spans="1:1" ht="16" x14ac:dyDescent="0.35">
      <c r="A2" s="50"/>
    </row>
    <row r="3" spans="1:1" ht="16" x14ac:dyDescent="0.35">
      <c r="A3" s="50"/>
    </row>
    <row r="4" spans="1:1" ht="16" x14ac:dyDescent="0.35">
      <c r="A4" s="50"/>
    </row>
    <row r="5" spans="1:1" ht="16" x14ac:dyDescent="0.35">
      <c r="A5" s="94"/>
    </row>
    <row r="6" spans="1:1" ht="15.5" x14ac:dyDescent="0.35">
      <c r="A6" s="95"/>
    </row>
    <row r="7" spans="1:1" ht="15.5" x14ac:dyDescent="0.35">
      <c r="A7" s="95"/>
    </row>
    <row r="8" spans="1:1" ht="15.5" x14ac:dyDescent="0.35">
      <c r="A8" s="95"/>
    </row>
    <row r="9" spans="1:1" ht="16" x14ac:dyDescent="0.35">
      <c r="A9" s="94"/>
    </row>
    <row r="10" spans="1:1" ht="16" x14ac:dyDescent="0.35">
      <c r="A10" s="96"/>
    </row>
    <row r="11" spans="1:1" x14ac:dyDescent="0.35">
      <c r="A11" s="97"/>
    </row>
    <row r="12" spans="1:1" ht="16" x14ac:dyDescent="0.35">
      <c r="A12" s="93"/>
    </row>
    <row r="13" spans="1:1" ht="16" x14ac:dyDescent="0.35">
      <c r="A13" s="98"/>
    </row>
    <row r="14" spans="1:1" ht="16" x14ac:dyDescent="0.35">
      <c r="A14" s="99"/>
    </row>
    <row r="15" spans="1:1" ht="16" x14ac:dyDescent="0.35">
      <c r="A15" s="93"/>
    </row>
    <row r="16" spans="1:1" ht="16" x14ac:dyDescent="0.35">
      <c r="A16" s="98"/>
    </row>
    <row r="17" spans="1:1" ht="16" x14ac:dyDescent="0.35">
      <c r="A17" s="93"/>
    </row>
    <row r="18" spans="1:1" ht="16" x14ac:dyDescent="0.35">
      <c r="A18" s="100"/>
    </row>
    <row r="19" spans="1:1" ht="16" x14ac:dyDescent="0.35">
      <c r="A19" s="98"/>
    </row>
    <row r="20" spans="1:1" ht="29" x14ac:dyDescent="0.35">
      <c r="A20" s="89" t="s">
        <v>121</v>
      </c>
    </row>
    <row r="21" spans="1:1" ht="29" x14ac:dyDescent="0.35">
      <c r="A21" s="89" t="s">
        <v>121</v>
      </c>
    </row>
    <row r="22" spans="1:1" ht="29" x14ac:dyDescent="0.35">
      <c r="A22" s="89" t="s">
        <v>121</v>
      </c>
    </row>
    <row r="23" spans="1:1" ht="29" x14ac:dyDescent="0.35">
      <c r="A23" s="89" t="s">
        <v>121</v>
      </c>
    </row>
    <row r="24" spans="1:1" ht="29" x14ac:dyDescent="0.35">
      <c r="A24" s="89" t="s">
        <v>121</v>
      </c>
    </row>
    <row r="25" spans="1:1" ht="29" x14ac:dyDescent="0.35">
      <c r="A25" s="89" t="s">
        <v>121</v>
      </c>
    </row>
    <row r="26" spans="1:1" ht="29" x14ac:dyDescent="0.35">
      <c r="A26" s="89" t="s">
        <v>121</v>
      </c>
    </row>
    <row r="27" spans="1:1" ht="29" x14ac:dyDescent="0.35">
      <c r="A27" s="89" t="s">
        <v>121</v>
      </c>
    </row>
    <row r="28" spans="1:1" ht="29" x14ac:dyDescent="0.35">
      <c r="A28" s="89" t="s">
        <v>121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E81C1-59C0-4AB8-91F5-8AD69AE2E9EF}">
  <dimension ref="A1:AF110"/>
  <sheetViews>
    <sheetView topLeftCell="A35" zoomScale="59" zoomScaleNormal="80" workbookViewId="0">
      <selection activeCell="H68" sqref="H68"/>
    </sheetView>
  </sheetViews>
  <sheetFormatPr defaultRowHeight="14.5" x14ac:dyDescent="0.35"/>
  <cols>
    <col min="1" max="1" width="42.81640625" customWidth="1"/>
    <col min="2" max="3" width="23.1796875" customWidth="1"/>
    <col min="4" max="4" width="19.81640625" customWidth="1"/>
    <col min="5" max="5" width="20" customWidth="1"/>
    <col min="6" max="6" width="15.81640625" customWidth="1"/>
    <col min="7" max="7" width="15.54296875" customWidth="1"/>
    <col min="8" max="8" width="18" customWidth="1"/>
    <col min="9" max="9" width="17" customWidth="1"/>
    <col min="10" max="10" width="17.453125" customWidth="1"/>
    <col min="12" max="12" width="42.453125" customWidth="1"/>
    <col min="13" max="13" width="20.453125" customWidth="1"/>
    <col min="14" max="14" width="22.81640625" customWidth="1"/>
    <col min="15" max="15" width="21.54296875" customWidth="1"/>
    <col min="16" max="16" width="19.453125" customWidth="1"/>
    <col min="17" max="17" width="19" customWidth="1"/>
    <col min="18" max="18" width="17.453125" customWidth="1"/>
    <col min="19" max="19" width="15.81640625" customWidth="1"/>
    <col min="20" max="20" width="16.1796875" customWidth="1"/>
    <col min="21" max="21" width="17.1796875" customWidth="1"/>
    <col min="23" max="23" width="42.81640625" customWidth="1"/>
    <col min="24" max="24" width="23.81640625" customWidth="1"/>
    <col min="25" max="25" width="25" customWidth="1"/>
    <col min="26" max="26" width="21.81640625" customWidth="1"/>
    <col min="27" max="27" width="21.54296875" customWidth="1"/>
    <col min="28" max="28" width="20.54296875" customWidth="1"/>
    <col min="29" max="29" width="21.1796875" customWidth="1"/>
    <col min="30" max="30" width="11.1796875" customWidth="1"/>
    <col min="31" max="31" width="13.81640625" customWidth="1"/>
  </cols>
  <sheetData>
    <row r="1" spans="1:31" ht="27" customHeight="1" x14ac:dyDescent="0.6">
      <c r="A1" s="61" t="s">
        <v>87</v>
      </c>
      <c r="L1" s="62" t="s">
        <v>88</v>
      </c>
      <c r="W1" s="62" t="s">
        <v>89</v>
      </c>
    </row>
    <row r="3" spans="1:31" ht="23.5" x14ac:dyDescent="0.55000000000000004">
      <c r="A3" s="59" t="s">
        <v>118</v>
      </c>
      <c r="L3" s="40" t="s">
        <v>118</v>
      </c>
      <c r="M3" s="52"/>
      <c r="N3" s="52"/>
      <c r="O3" s="52"/>
      <c r="P3" s="106"/>
      <c r="Q3" s="106"/>
      <c r="R3" s="106"/>
      <c r="S3" s="106"/>
      <c r="T3" s="106"/>
      <c r="W3" s="40" t="s">
        <v>118</v>
      </c>
      <c r="X3" s="52"/>
      <c r="Y3" s="52"/>
      <c r="Z3" s="52"/>
      <c r="AA3" s="106"/>
      <c r="AB3" s="106"/>
      <c r="AC3" s="106"/>
      <c r="AD3" s="106"/>
      <c r="AE3" s="106"/>
    </row>
    <row r="4" spans="1:3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43.5" x14ac:dyDescent="0.35">
      <c r="B5" s="6" t="s">
        <v>0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19" t="s">
        <v>2</v>
      </c>
      <c r="B6" s="33" t="s">
        <v>6</v>
      </c>
      <c r="C6" s="8">
        <v>12403</v>
      </c>
      <c r="D6" s="8">
        <v>0</v>
      </c>
      <c r="E6" s="8">
        <v>0</v>
      </c>
      <c r="F6" s="8">
        <v>335590</v>
      </c>
      <c r="G6" s="8">
        <v>101840</v>
      </c>
      <c r="H6" s="8">
        <v>0</v>
      </c>
      <c r="I6" s="8">
        <v>449833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19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0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1">SUM(Y7:AD7)</f>
        <v>0</v>
      </c>
    </row>
    <row r="8" spans="1:31" x14ac:dyDescent="0.35">
      <c r="A8" s="19" t="s">
        <v>26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1"/>
        <v>0</v>
      </c>
    </row>
    <row r="9" spans="1:31" x14ac:dyDescent="0.35">
      <c r="A9" s="19" t="s">
        <v>27</v>
      </c>
      <c r="B9" s="33" t="s">
        <v>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1"/>
        <v>0</v>
      </c>
    </row>
    <row r="10" spans="1:31" x14ac:dyDescent="0.35">
      <c r="A10" s="4" t="s">
        <v>28</v>
      </c>
      <c r="B10" s="8">
        <v>2950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1"/>
        <v>0</v>
      </c>
    </row>
    <row r="11" spans="1:31" x14ac:dyDescent="0.35">
      <c r="A11" s="19" t="s">
        <v>29</v>
      </c>
      <c r="B11" s="33" t="s">
        <v>6</v>
      </c>
      <c r="C11" s="8">
        <v>12403</v>
      </c>
      <c r="D11" s="8">
        <v>0</v>
      </c>
      <c r="E11" s="8">
        <v>0</v>
      </c>
      <c r="F11" s="8">
        <v>335590</v>
      </c>
      <c r="G11" s="8">
        <v>101840</v>
      </c>
      <c r="H11" s="8">
        <v>0</v>
      </c>
      <c r="I11" s="8">
        <v>449833</v>
      </c>
      <c r="L11" s="4" t="s">
        <v>29</v>
      </c>
      <c r="M11" s="28">
        <f>SUM(M6:M10)</f>
        <v>0</v>
      </c>
      <c r="N11" s="28">
        <f t="shared" ref="N11:T11" si="2">SUM(N6:N10)</f>
        <v>0</v>
      </c>
      <c r="O11" s="28">
        <f t="shared" si="2"/>
        <v>0</v>
      </c>
      <c r="P11" s="28">
        <f t="shared" si="2"/>
        <v>0</v>
      </c>
      <c r="Q11" s="28">
        <f t="shared" si="2"/>
        <v>0</v>
      </c>
      <c r="R11" s="28">
        <f t="shared" si="2"/>
        <v>0</v>
      </c>
      <c r="S11" s="28">
        <f t="shared" si="2"/>
        <v>0</v>
      </c>
      <c r="T11" s="28">
        <f t="shared" si="2"/>
        <v>0</v>
      </c>
      <c r="W11" s="4" t="s">
        <v>29</v>
      </c>
      <c r="X11" s="28">
        <f>SUM(X6:X10)</f>
        <v>0</v>
      </c>
      <c r="Y11" s="28">
        <f t="shared" ref="Y11:AE11" si="3">SUM(Y6:Y10)</f>
        <v>0</v>
      </c>
      <c r="Z11" s="28">
        <f t="shared" si="3"/>
        <v>0</v>
      </c>
      <c r="AA11" s="28">
        <f t="shared" si="3"/>
        <v>0</v>
      </c>
      <c r="AB11" s="28">
        <f t="shared" si="3"/>
        <v>0</v>
      </c>
      <c r="AC11" s="28">
        <f t="shared" si="3"/>
        <v>0</v>
      </c>
      <c r="AD11" s="28">
        <f t="shared" si="3"/>
        <v>0</v>
      </c>
      <c r="AE11" s="28">
        <f t="shared" si="3"/>
        <v>0</v>
      </c>
    </row>
    <row r="12" spans="1:31" ht="18.649999999999999" customHeight="1" x14ac:dyDescent="0.35">
      <c r="A12" s="71"/>
      <c r="C12" s="2"/>
      <c r="D12" s="3"/>
      <c r="L12" s="103"/>
      <c r="M12" s="103"/>
      <c r="N12" s="103"/>
      <c r="O12" s="103"/>
      <c r="P12" s="34"/>
      <c r="W12" s="103"/>
      <c r="X12" s="103"/>
      <c r="Y12" s="103"/>
      <c r="Z12" s="103"/>
    </row>
    <row r="14" spans="1:31" ht="23.5" x14ac:dyDescent="0.55000000000000004">
      <c r="A14" s="56" t="s">
        <v>32</v>
      </c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x14ac:dyDescent="0.35">
      <c r="A15" s="37"/>
      <c r="B15" s="22" t="s">
        <v>33</v>
      </c>
      <c r="C15" s="22" t="s">
        <v>5</v>
      </c>
      <c r="D15" s="22" t="s">
        <v>7</v>
      </c>
      <c r="E15" s="22" t="s">
        <v>8</v>
      </c>
      <c r="F15" s="22" t="s">
        <v>9</v>
      </c>
      <c r="G15" s="22" t="s">
        <v>10</v>
      </c>
      <c r="H15" s="22" t="s">
        <v>11</v>
      </c>
      <c r="I15" s="22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43.5" x14ac:dyDescent="0.35">
      <c r="A16" s="58"/>
      <c r="B16" s="6" t="s">
        <v>34</v>
      </c>
      <c r="C16" s="6" t="s">
        <v>18</v>
      </c>
      <c r="D16" s="6" t="s">
        <v>19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4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5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4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5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4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5"/>
        <v>0</v>
      </c>
    </row>
    <row r="21" spans="1:32" x14ac:dyDescent="0.35">
      <c r="A21" s="4" t="s">
        <v>39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4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5"/>
        <v>0</v>
      </c>
    </row>
    <row r="22" spans="1:32" x14ac:dyDescent="0.35">
      <c r="A22" s="4" t="s">
        <v>40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4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5"/>
        <v>0</v>
      </c>
    </row>
    <row r="23" spans="1:32" x14ac:dyDescent="0.35">
      <c r="A23" s="4" t="s">
        <v>29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4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5"/>
        <v>0</v>
      </c>
    </row>
    <row r="24" spans="1:32" ht="15.5" x14ac:dyDescent="0.35">
      <c r="A24" s="71"/>
      <c r="F24" s="104"/>
      <c r="G24" s="104"/>
      <c r="H24" s="104"/>
      <c r="I24" s="104"/>
      <c r="L24" s="102"/>
      <c r="M24" s="102"/>
      <c r="N24" s="102"/>
      <c r="O24" s="102"/>
      <c r="P24" s="102"/>
      <c r="Q24" s="104"/>
      <c r="R24" s="104"/>
      <c r="S24" s="104"/>
      <c r="T24" s="104"/>
      <c r="W24" s="102"/>
      <c r="X24" s="102"/>
      <c r="Y24" s="102"/>
      <c r="Z24" s="102"/>
      <c r="AA24" s="102"/>
      <c r="AB24" s="104"/>
      <c r="AC24" s="104"/>
      <c r="AD24" s="104"/>
      <c r="AE24" s="104"/>
    </row>
    <row r="26" spans="1:32" ht="23.5" x14ac:dyDescent="0.55000000000000004">
      <c r="A26" s="56" t="s">
        <v>81</v>
      </c>
      <c r="L26" s="56" t="s">
        <v>43</v>
      </c>
      <c r="W26" s="56" t="s">
        <v>43</v>
      </c>
    </row>
    <row r="27" spans="1:32" x14ac:dyDescent="0.35">
      <c r="A27" s="37"/>
      <c r="B27" s="22" t="s">
        <v>5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44</v>
      </c>
      <c r="I27" s="22" t="s">
        <v>45</v>
      </c>
      <c r="J27" s="22" t="s">
        <v>12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58"/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48</v>
      </c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8">
        <v>386</v>
      </c>
      <c r="C29" s="8">
        <v>0</v>
      </c>
      <c r="D29" s="8">
        <v>0</v>
      </c>
      <c r="E29" s="8">
        <v>2</v>
      </c>
      <c r="F29" s="8">
        <v>0</v>
      </c>
      <c r="G29" s="8">
        <v>0</v>
      </c>
      <c r="H29" s="8">
        <v>0</v>
      </c>
      <c r="I29" s="8">
        <v>33</v>
      </c>
      <c r="J29" s="8">
        <v>422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8">
        <v>82070</v>
      </c>
      <c r="C30" s="8">
        <v>0</v>
      </c>
      <c r="D30" s="8">
        <v>8854</v>
      </c>
      <c r="E30" s="8">
        <v>1840790</v>
      </c>
      <c r="F30" s="27">
        <v>527619</v>
      </c>
      <c r="G30" s="8">
        <v>0</v>
      </c>
      <c r="H30" s="8">
        <v>0</v>
      </c>
      <c r="I30" s="8">
        <v>363139</v>
      </c>
      <c r="J30" s="31">
        <f>SUM(B30:I30)</f>
        <v>2822472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259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12800</v>
      </c>
      <c r="I31" s="8">
        <v>13735</v>
      </c>
      <c r="J31" s="8">
        <v>26794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6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7">SUM(X31:AE31)</f>
        <v>0</v>
      </c>
    </row>
    <row r="32" spans="1:32" x14ac:dyDescent="0.35">
      <c r="A32" s="4" t="s">
        <v>52</v>
      </c>
      <c r="B32" s="8">
        <v>56965</v>
      </c>
      <c r="C32" s="8">
        <v>0</v>
      </c>
      <c r="D32" s="8">
        <v>0</v>
      </c>
      <c r="E32" s="8">
        <v>13425</v>
      </c>
      <c r="F32" s="8">
        <v>0</v>
      </c>
      <c r="G32" s="8">
        <v>0</v>
      </c>
      <c r="H32" s="8">
        <v>0</v>
      </c>
      <c r="I32" s="8">
        <v>0</v>
      </c>
      <c r="J32" s="8">
        <v>70390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6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7"/>
        <v>0</v>
      </c>
    </row>
    <row r="33" spans="1:32" x14ac:dyDescent="0.35">
      <c r="A33" s="4" t="s">
        <v>53</v>
      </c>
      <c r="B33" s="8">
        <v>60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652286</v>
      </c>
      <c r="J33" s="8">
        <v>652345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6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7"/>
        <v>0</v>
      </c>
    </row>
    <row r="34" spans="1:32" x14ac:dyDescent="0.35">
      <c r="A34" s="4" t="s">
        <v>54</v>
      </c>
      <c r="B34" s="8">
        <v>131</v>
      </c>
      <c r="C34" s="8">
        <v>0</v>
      </c>
      <c r="D34" s="8">
        <v>0</v>
      </c>
      <c r="E34" s="8">
        <v>0</v>
      </c>
      <c r="F34" s="8">
        <v>9395</v>
      </c>
      <c r="G34" s="8">
        <v>0</v>
      </c>
      <c r="H34" s="8">
        <v>17700</v>
      </c>
      <c r="I34" s="8">
        <v>55744</v>
      </c>
      <c r="J34" s="8">
        <v>82970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6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7"/>
        <v>0</v>
      </c>
    </row>
    <row r="35" spans="1:32" x14ac:dyDescent="0.35">
      <c r="A35" s="4" t="s">
        <v>55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18500</v>
      </c>
      <c r="I35" s="8">
        <v>2698</v>
      </c>
      <c r="J35" s="8">
        <v>21198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6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7"/>
        <v>0</v>
      </c>
    </row>
    <row r="36" spans="1:32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6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7"/>
        <v>0</v>
      </c>
    </row>
    <row r="37" spans="1:32" x14ac:dyDescent="0.35">
      <c r="A37" s="4" t="s">
        <v>29</v>
      </c>
      <c r="B37" s="8">
        <v>139871</v>
      </c>
      <c r="C37" s="8">
        <v>0</v>
      </c>
      <c r="D37" s="8">
        <v>8854</v>
      </c>
      <c r="E37" s="8">
        <v>1854218</v>
      </c>
      <c r="F37" s="31">
        <f>SUM(F29:F36)</f>
        <v>537014</v>
      </c>
      <c r="G37" s="8">
        <v>0</v>
      </c>
      <c r="H37" s="8">
        <v>49000</v>
      </c>
      <c r="I37" s="8">
        <v>1087634</v>
      </c>
      <c r="J37" s="31">
        <f>SUM(B37:I37)</f>
        <v>3676591</v>
      </c>
      <c r="L37" s="4" t="s">
        <v>29</v>
      </c>
      <c r="M37" s="8">
        <f>SUM(M29:M36)</f>
        <v>0</v>
      </c>
      <c r="N37" s="8">
        <f t="shared" ref="N37:T37" si="8">SUM(N29:N36)</f>
        <v>0</v>
      </c>
      <c r="O37" s="8">
        <f t="shared" si="8"/>
        <v>0</v>
      </c>
      <c r="P37" s="8">
        <f t="shared" si="8"/>
        <v>0</v>
      </c>
      <c r="Q37" s="8">
        <f t="shared" si="8"/>
        <v>0</v>
      </c>
      <c r="R37" s="8">
        <f t="shared" si="8"/>
        <v>0</v>
      </c>
      <c r="S37" s="8">
        <f t="shared" si="8"/>
        <v>0</v>
      </c>
      <c r="T37" s="8">
        <f t="shared" si="8"/>
        <v>0</v>
      </c>
      <c r="U37" s="8">
        <f t="shared" si="6"/>
        <v>0</v>
      </c>
      <c r="W37" s="4" t="s">
        <v>29</v>
      </c>
      <c r="X37" s="8"/>
      <c r="Y37" s="8">
        <f t="shared" ref="Y37:AE37" si="9">SUM(Y29:Y36)</f>
        <v>0</v>
      </c>
      <c r="Z37" s="8">
        <f t="shared" si="9"/>
        <v>0</v>
      </c>
      <c r="AA37" s="8">
        <f t="shared" si="9"/>
        <v>0</v>
      </c>
      <c r="AB37" s="8">
        <f t="shared" si="9"/>
        <v>0</v>
      </c>
      <c r="AC37" s="8">
        <f t="shared" si="9"/>
        <v>0</v>
      </c>
      <c r="AD37" s="8">
        <f t="shared" si="9"/>
        <v>0</v>
      </c>
      <c r="AE37" s="8">
        <f t="shared" si="9"/>
        <v>0</v>
      </c>
      <c r="AF37" s="8">
        <f t="shared" si="7"/>
        <v>0</v>
      </c>
    </row>
    <row r="38" spans="1:32" x14ac:dyDescent="0.35">
      <c r="A38" s="11"/>
      <c r="B38" s="5"/>
      <c r="C38" s="5"/>
      <c r="D38" s="5"/>
      <c r="E38" s="5"/>
      <c r="F38" s="5"/>
      <c r="G38" s="5"/>
      <c r="H38" s="5"/>
      <c r="I38" s="5"/>
      <c r="J38" s="5"/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6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7"/>
        <v>0</v>
      </c>
    </row>
    <row r="39" spans="1:32" x14ac:dyDescent="0.35">
      <c r="A39" s="12" t="s">
        <v>57</v>
      </c>
      <c r="B39" s="5">
        <f>SUM(B34:B36)</f>
        <v>131</v>
      </c>
      <c r="C39" s="5">
        <f t="shared" ref="C39:J39" si="10">SUM(C34:C36)</f>
        <v>0</v>
      </c>
      <c r="D39" s="5">
        <f t="shared" si="10"/>
        <v>0</v>
      </c>
      <c r="E39" s="5">
        <f t="shared" si="10"/>
        <v>0</v>
      </c>
      <c r="F39" s="5">
        <f t="shared" si="10"/>
        <v>9395</v>
      </c>
      <c r="G39" s="5">
        <f t="shared" si="10"/>
        <v>0</v>
      </c>
      <c r="H39" s="5">
        <f t="shared" si="10"/>
        <v>36200</v>
      </c>
      <c r="I39" s="5">
        <f t="shared" si="10"/>
        <v>58442</v>
      </c>
      <c r="J39" s="5">
        <f t="shared" si="10"/>
        <v>104168</v>
      </c>
      <c r="L39" s="12" t="s">
        <v>57</v>
      </c>
      <c r="M39" s="8">
        <f>SUM(M34:M36)</f>
        <v>0</v>
      </c>
      <c r="N39" s="5">
        <f t="shared" ref="N39:U39" si="11">SUM(N34:N36)</f>
        <v>0</v>
      </c>
      <c r="O39" s="5">
        <f t="shared" si="11"/>
        <v>0</v>
      </c>
      <c r="P39" s="8">
        <f>SUM(P34:P36)</f>
        <v>0</v>
      </c>
      <c r="Q39" s="5">
        <f t="shared" si="11"/>
        <v>0</v>
      </c>
      <c r="R39" s="5">
        <f t="shared" si="11"/>
        <v>0</v>
      </c>
      <c r="S39" s="5">
        <f t="shared" si="11"/>
        <v>0</v>
      </c>
      <c r="T39" s="5">
        <f t="shared" si="11"/>
        <v>0</v>
      </c>
      <c r="U39" s="8">
        <f t="shared" si="11"/>
        <v>0</v>
      </c>
      <c r="W39" s="12" t="s">
        <v>57</v>
      </c>
      <c r="X39" s="8">
        <f>SUM(X34:X36)</f>
        <v>0</v>
      </c>
      <c r="Y39" s="5">
        <f t="shared" ref="Y39:Z39" si="12">SUM(Y34:Y36)</f>
        <v>0</v>
      </c>
      <c r="Z39" s="5">
        <f t="shared" si="12"/>
        <v>0</v>
      </c>
      <c r="AA39" s="8">
        <f>SUM(AA34:AA36)</f>
        <v>0</v>
      </c>
      <c r="AB39" s="5">
        <f t="shared" ref="AB39:AF39" si="13">SUM(AB34:AB36)</f>
        <v>0</v>
      </c>
      <c r="AC39" s="5">
        <f t="shared" si="13"/>
        <v>0</v>
      </c>
      <c r="AD39" s="5">
        <f t="shared" si="13"/>
        <v>0</v>
      </c>
      <c r="AE39" s="5">
        <f t="shared" si="13"/>
        <v>0</v>
      </c>
      <c r="AF39" s="8">
        <f t="shared" si="13"/>
        <v>0</v>
      </c>
    </row>
    <row r="40" spans="1:32" x14ac:dyDescent="0.35">
      <c r="H40" s="44"/>
    </row>
    <row r="41" spans="1:32" ht="18.5" x14ac:dyDescent="0.45">
      <c r="A41" s="43" t="s">
        <v>58</v>
      </c>
    </row>
    <row r="59" spans="1:8" x14ac:dyDescent="0.35">
      <c r="D59" s="41"/>
      <c r="G59" s="2"/>
    </row>
    <row r="60" spans="1:8" x14ac:dyDescent="0.35">
      <c r="A60" s="2"/>
    </row>
    <row r="61" spans="1:8" x14ac:dyDescent="0.35">
      <c r="D61" s="4" t="s">
        <v>49</v>
      </c>
      <c r="E61" s="8">
        <f>SUM(J29)</f>
        <v>422</v>
      </c>
      <c r="G61" s="5" t="s">
        <v>18</v>
      </c>
      <c r="H61" s="8">
        <f>SUM(B37/1000)</f>
        <v>139.87100000000001</v>
      </c>
    </row>
    <row r="62" spans="1:8" x14ac:dyDescent="0.35">
      <c r="D62" s="4" t="s">
        <v>50</v>
      </c>
      <c r="E62" s="8">
        <f t="shared" ref="E62:E65" si="14">SUM(J30)</f>
        <v>2822472</v>
      </c>
      <c r="G62" s="5" t="s">
        <v>46</v>
      </c>
      <c r="H62" s="8">
        <f>SUM(C37)</f>
        <v>0</v>
      </c>
    </row>
    <row r="63" spans="1:8" x14ac:dyDescent="0.35">
      <c r="D63" s="4" t="s">
        <v>51</v>
      </c>
      <c r="E63" s="8">
        <f t="shared" si="14"/>
        <v>26794</v>
      </c>
      <c r="G63" s="5" t="s">
        <v>59</v>
      </c>
      <c r="H63" s="8">
        <f>SUM(D37/1000)</f>
        <v>8.8539999999999992</v>
      </c>
    </row>
    <row r="64" spans="1:8" x14ac:dyDescent="0.35">
      <c r="D64" s="4" t="s">
        <v>52</v>
      </c>
      <c r="E64" s="8">
        <f t="shared" si="14"/>
        <v>70390</v>
      </c>
      <c r="G64" s="5" t="s">
        <v>124</v>
      </c>
      <c r="H64" s="8">
        <f>SUM(E37/1000)</f>
        <v>1854.2180000000001</v>
      </c>
    </row>
    <row r="65" spans="1:30" x14ac:dyDescent="0.35">
      <c r="D65" s="4" t="s">
        <v>53</v>
      </c>
      <c r="E65" s="8">
        <f t="shared" si="14"/>
        <v>652345</v>
      </c>
      <c r="G65" s="5" t="s">
        <v>22</v>
      </c>
      <c r="H65" s="8">
        <f>SUM(F37/1000)</f>
        <v>537.01400000000001</v>
      </c>
    </row>
    <row r="66" spans="1:30" x14ac:dyDescent="0.35">
      <c r="D66" s="4" t="s">
        <v>60</v>
      </c>
      <c r="E66" s="8">
        <f>SUM(J39)</f>
        <v>104168</v>
      </c>
      <c r="G66" s="5" t="s">
        <v>23</v>
      </c>
      <c r="H66" s="8">
        <f>SUM(G37/1000)</f>
        <v>0</v>
      </c>
    </row>
    <row r="67" spans="1:30" x14ac:dyDescent="0.35">
      <c r="D67" s="16"/>
      <c r="E67" s="18"/>
      <c r="G67" s="5" t="s">
        <v>44</v>
      </c>
      <c r="H67" s="5">
        <f>SUM(H37/1000)</f>
        <v>49</v>
      </c>
    </row>
    <row r="68" spans="1:30" x14ac:dyDescent="0.35">
      <c r="G68" s="5" t="s">
        <v>45</v>
      </c>
      <c r="H68" s="8">
        <f>SUM(I37/1000)</f>
        <v>1087.634</v>
      </c>
      <c r="AC68" s="5" t="s">
        <v>45</v>
      </c>
      <c r="AD68" s="5">
        <f>SUM(AE37)</f>
        <v>0</v>
      </c>
    </row>
    <row r="69" spans="1:30" x14ac:dyDescent="0.35">
      <c r="H69" s="86"/>
    </row>
    <row r="70" spans="1:30" ht="18.5" x14ac:dyDescent="0.45">
      <c r="A70" s="47"/>
      <c r="B70" s="47"/>
      <c r="C70" s="47"/>
      <c r="D70" s="47"/>
      <c r="E70" s="48"/>
      <c r="F70" s="49"/>
      <c r="G70" s="49"/>
      <c r="H70" s="49"/>
      <c r="I70" s="49"/>
    </row>
    <row r="88" spans="5:9" ht="18.5" x14ac:dyDescent="0.35">
      <c r="E88" s="48"/>
      <c r="F88" s="49"/>
      <c r="G88" s="49"/>
      <c r="H88" s="49"/>
      <c r="I88" s="49"/>
    </row>
    <row r="105" spans="5:8" x14ac:dyDescent="0.35">
      <c r="E105" s="3"/>
    </row>
    <row r="108" spans="5:8" ht="16" x14ac:dyDescent="0.35">
      <c r="H108" s="50"/>
    </row>
    <row r="109" spans="5:8" x14ac:dyDescent="0.35">
      <c r="F109" s="2"/>
      <c r="G109" s="2"/>
    </row>
    <row r="110" spans="5:8" x14ac:dyDescent="0.35">
      <c r="E110" s="2"/>
      <c r="F110" s="3"/>
      <c r="G110" s="3"/>
    </row>
  </sheetData>
  <mergeCells count="9">
    <mergeCell ref="F24:I24"/>
    <mergeCell ref="P3:T3"/>
    <mergeCell ref="AA3:AE3"/>
    <mergeCell ref="L12:O12"/>
    <mergeCell ref="W12:Z12"/>
    <mergeCell ref="L24:P24"/>
    <mergeCell ref="Q24:T24"/>
    <mergeCell ref="W24:AA24"/>
    <mergeCell ref="AB24:AE2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5"/>
  <sheetViews>
    <sheetView topLeftCell="B38" zoomScale="60" zoomScaleNormal="60" workbookViewId="0">
      <selection activeCell="J62" sqref="J62"/>
    </sheetView>
  </sheetViews>
  <sheetFormatPr defaultRowHeight="14.5" x14ac:dyDescent="0.35"/>
  <cols>
    <col min="1" max="1" width="43.453125" customWidth="1"/>
    <col min="2" max="2" width="30.90625" customWidth="1"/>
    <col min="3" max="3" width="25" customWidth="1"/>
    <col min="4" max="4" width="26.36328125" customWidth="1"/>
    <col min="5" max="5" width="27.6328125" customWidth="1"/>
    <col min="6" max="6" width="21.453125" customWidth="1"/>
    <col min="7" max="7" width="17.1796875" customWidth="1"/>
    <col min="8" max="8" width="14.1796875" customWidth="1"/>
    <col min="9" max="9" width="17.1796875" customWidth="1"/>
    <col min="10" max="10" width="20.54296875" customWidth="1"/>
    <col min="11" max="12" width="11.1796875" bestFit="1" customWidth="1"/>
    <col min="13" max="13" width="44" customWidth="1"/>
    <col min="14" max="14" width="17.453125" customWidth="1"/>
    <col min="15" max="15" width="20.1796875" customWidth="1"/>
    <col min="16" max="16" width="19.54296875" customWidth="1"/>
    <col min="17" max="17" width="19.1796875" customWidth="1"/>
    <col min="18" max="18" width="19.81640625" customWidth="1"/>
    <col min="19" max="19" width="15.453125" customWidth="1"/>
    <col min="20" max="20" width="13.81640625" customWidth="1"/>
    <col min="21" max="21" width="16.1796875" customWidth="1"/>
    <col min="24" max="24" width="42.81640625" customWidth="1"/>
    <col min="25" max="25" width="21.81640625" bestFit="1" customWidth="1"/>
    <col min="26" max="26" width="23.81640625" customWidth="1"/>
    <col min="27" max="27" width="29" customWidth="1"/>
    <col min="28" max="28" width="21" customWidth="1"/>
    <col min="29" max="29" width="21.81640625" customWidth="1"/>
    <col min="30" max="30" width="16.81640625" customWidth="1"/>
    <col min="31" max="31" width="17.1796875" customWidth="1"/>
    <col min="32" max="32" width="16.81640625" customWidth="1"/>
  </cols>
  <sheetData>
    <row r="1" spans="1:32" ht="30.65" customHeight="1" x14ac:dyDescent="0.6">
      <c r="A1" s="62" t="s">
        <v>90</v>
      </c>
      <c r="M1" s="62" t="s">
        <v>91</v>
      </c>
      <c r="X1" s="62" t="s">
        <v>92</v>
      </c>
    </row>
    <row r="3" spans="1:32" ht="23.5" x14ac:dyDescent="0.5">
      <c r="A3" s="72" t="s">
        <v>93</v>
      </c>
      <c r="M3" s="40" t="s">
        <v>16</v>
      </c>
      <c r="N3" s="52"/>
      <c r="O3" s="52"/>
      <c r="P3" s="52"/>
      <c r="Q3" s="106"/>
      <c r="R3" s="106"/>
      <c r="S3" s="106"/>
      <c r="T3" s="106"/>
      <c r="U3" s="106"/>
      <c r="X3" s="40" t="s">
        <v>16</v>
      </c>
      <c r="Y3" s="52"/>
      <c r="Z3" s="52"/>
      <c r="AA3" s="52"/>
      <c r="AB3" s="106"/>
      <c r="AC3" s="106"/>
      <c r="AD3" s="106"/>
      <c r="AE3" s="106"/>
      <c r="AF3" s="106"/>
    </row>
    <row r="4" spans="1:32" x14ac:dyDescent="0.35">
      <c r="A4" s="17"/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M4" s="34"/>
      <c r="N4" s="22" t="s">
        <v>17</v>
      </c>
      <c r="O4" s="22" t="s">
        <v>5</v>
      </c>
      <c r="P4" s="22" t="s">
        <v>7</v>
      </c>
      <c r="Q4" s="22" t="s">
        <v>8</v>
      </c>
      <c r="R4" s="22" t="s">
        <v>9</v>
      </c>
      <c r="S4" s="22" t="s">
        <v>10</v>
      </c>
      <c r="T4" s="22" t="s">
        <v>11</v>
      </c>
      <c r="U4" s="22" t="s">
        <v>4</v>
      </c>
      <c r="X4" s="34"/>
      <c r="Y4" s="22" t="s">
        <v>17</v>
      </c>
      <c r="Z4" s="22" t="s">
        <v>5</v>
      </c>
      <c r="AA4" s="22" t="s">
        <v>7</v>
      </c>
      <c r="AB4" s="22" t="s">
        <v>8</v>
      </c>
      <c r="AC4" s="22" t="s">
        <v>9</v>
      </c>
      <c r="AD4" s="22" t="s">
        <v>10</v>
      </c>
      <c r="AE4" s="22" t="s">
        <v>11</v>
      </c>
      <c r="AF4" s="22" t="s">
        <v>4</v>
      </c>
    </row>
    <row r="5" spans="1:32" ht="43.5" customHeight="1" x14ac:dyDescent="0.35">
      <c r="B5" s="6" t="s">
        <v>0</v>
      </c>
      <c r="C5" s="6" t="s">
        <v>18</v>
      </c>
      <c r="D5" s="6" t="s">
        <v>46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N5" s="6" t="s">
        <v>0</v>
      </c>
      <c r="O5" s="6" t="s">
        <v>18</v>
      </c>
      <c r="P5" s="6" t="s">
        <v>24</v>
      </c>
      <c r="Q5" s="6" t="s">
        <v>20</v>
      </c>
      <c r="R5" s="6" t="s">
        <v>21</v>
      </c>
      <c r="S5" s="6" t="s">
        <v>22</v>
      </c>
      <c r="T5" s="6" t="s">
        <v>23</v>
      </c>
      <c r="U5" s="7" t="s">
        <v>25</v>
      </c>
      <c r="Y5" s="6" t="s">
        <v>0</v>
      </c>
      <c r="Z5" s="6" t="s">
        <v>18</v>
      </c>
      <c r="AA5" s="6" t="s">
        <v>24</v>
      </c>
      <c r="AB5" s="6" t="s">
        <v>20</v>
      </c>
      <c r="AC5" s="6" t="s">
        <v>21</v>
      </c>
      <c r="AD5" s="6" t="s">
        <v>22</v>
      </c>
      <c r="AE5" s="6" t="s">
        <v>23</v>
      </c>
      <c r="AF5" s="7" t="s">
        <v>25</v>
      </c>
    </row>
    <row r="6" spans="1:32" x14ac:dyDescent="0.35">
      <c r="A6" s="19" t="s">
        <v>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M6" s="4" t="s">
        <v>2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f>SUM(O6:T6)</f>
        <v>0</v>
      </c>
      <c r="X6" s="4" t="s">
        <v>2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f>SUM(Z6:AE6)</f>
        <v>0</v>
      </c>
    </row>
    <row r="7" spans="1:32" x14ac:dyDescent="0.35">
      <c r="A7" s="19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M7" s="4" t="s">
        <v>3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f t="shared" ref="U7:U10" si="0">SUM(O7:T7)</f>
        <v>0</v>
      </c>
      <c r="X7" s="4" t="s">
        <v>3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f t="shared" ref="AF7:AF10" si="1">SUM(Z7:AE7)</f>
        <v>0</v>
      </c>
    </row>
    <row r="8" spans="1:32" x14ac:dyDescent="0.35">
      <c r="A8" s="19" t="s">
        <v>26</v>
      </c>
      <c r="B8" s="8">
        <v>14601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M8" s="4" t="s">
        <v>26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f t="shared" si="0"/>
        <v>0</v>
      </c>
      <c r="X8" s="4" t="s">
        <v>26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f t="shared" si="1"/>
        <v>0</v>
      </c>
    </row>
    <row r="9" spans="1:32" x14ac:dyDescent="0.35">
      <c r="A9" s="19" t="s">
        <v>27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M9" s="4" t="s">
        <v>27</v>
      </c>
      <c r="N9" s="25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f t="shared" si="0"/>
        <v>0</v>
      </c>
      <c r="X9" s="4" t="s">
        <v>27</v>
      </c>
      <c r="Y9" s="25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f t="shared" si="1"/>
        <v>0</v>
      </c>
    </row>
    <row r="10" spans="1:32" x14ac:dyDescent="0.35">
      <c r="A10" s="4" t="s">
        <v>28</v>
      </c>
      <c r="B10" s="8">
        <v>2390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M10" s="4" t="s">
        <v>28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f t="shared" si="0"/>
        <v>0</v>
      </c>
      <c r="X10" s="4" t="s">
        <v>28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f t="shared" si="1"/>
        <v>0</v>
      </c>
    </row>
    <row r="11" spans="1:32" x14ac:dyDescent="0.35">
      <c r="A11" s="19" t="s">
        <v>29</v>
      </c>
      <c r="B11" s="8">
        <v>16990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M11" s="4" t="s">
        <v>29</v>
      </c>
      <c r="N11" s="28">
        <f>SUM(N6:N10)</f>
        <v>0</v>
      </c>
      <c r="O11" s="28">
        <f t="shared" ref="O11:U11" si="2">SUM(O6:O10)</f>
        <v>0</v>
      </c>
      <c r="P11" s="28">
        <f t="shared" si="2"/>
        <v>0</v>
      </c>
      <c r="Q11" s="28">
        <f t="shared" si="2"/>
        <v>0</v>
      </c>
      <c r="R11" s="28">
        <f t="shared" si="2"/>
        <v>0</v>
      </c>
      <c r="S11" s="28">
        <f t="shared" si="2"/>
        <v>0</v>
      </c>
      <c r="T11" s="28">
        <f t="shared" si="2"/>
        <v>0</v>
      </c>
      <c r="U11" s="28">
        <f t="shared" si="2"/>
        <v>0</v>
      </c>
      <c r="X11" s="4" t="s">
        <v>29</v>
      </c>
      <c r="Y11" s="28">
        <f>SUM(Y6:Y10)</f>
        <v>0</v>
      </c>
      <c r="Z11" s="28">
        <f t="shared" ref="Z11:AF11" si="3">SUM(Z6:Z10)</f>
        <v>0</v>
      </c>
      <c r="AA11" s="28">
        <f t="shared" si="3"/>
        <v>0</v>
      </c>
      <c r="AB11" s="28">
        <f t="shared" si="3"/>
        <v>0</v>
      </c>
      <c r="AC11" s="28">
        <f t="shared" si="3"/>
        <v>0</v>
      </c>
      <c r="AD11" s="28">
        <f t="shared" si="3"/>
        <v>0</v>
      </c>
      <c r="AE11" s="28">
        <f t="shared" si="3"/>
        <v>0</v>
      </c>
      <c r="AF11" s="28">
        <f t="shared" si="3"/>
        <v>0</v>
      </c>
    </row>
    <row r="12" spans="1:32" ht="15.5" x14ac:dyDescent="0.35">
      <c r="A12" s="73"/>
      <c r="C12" s="2"/>
      <c r="D12" s="3"/>
      <c r="M12" s="103"/>
      <c r="N12" s="103"/>
      <c r="O12" s="103"/>
      <c r="P12" s="103"/>
      <c r="Q12" s="34"/>
      <c r="X12" s="103" t="s">
        <v>30</v>
      </c>
      <c r="Y12" s="103"/>
      <c r="Z12" s="103"/>
      <c r="AA12" s="103"/>
      <c r="AB12" t="s">
        <v>31</v>
      </c>
    </row>
    <row r="14" spans="1:32" ht="23.5" x14ac:dyDescent="0.55000000000000004">
      <c r="A14" s="55" t="s">
        <v>32</v>
      </c>
      <c r="M14" s="56" t="s">
        <v>32</v>
      </c>
      <c r="N14" s="52"/>
      <c r="O14" s="52"/>
      <c r="P14" s="52"/>
      <c r="Q14" s="37"/>
      <c r="X14" s="56" t="s">
        <v>32</v>
      </c>
      <c r="Y14" s="52"/>
      <c r="Z14" s="52"/>
      <c r="AA14" s="52"/>
      <c r="AB14" s="37"/>
    </row>
    <row r="15" spans="1:32" x14ac:dyDescent="0.35">
      <c r="A15" s="36"/>
      <c r="B15" s="24" t="s">
        <v>33</v>
      </c>
      <c r="C15" s="24" t="s">
        <v>5</v>
      </c>
      <c r="D15" s="24" t="s">
        <v>7</v>
      </c>
      <c r="E15" s="24" t="s">
        <v>8</v>
      </c>
      <c r="F15" s="24" t="s">
        <v>9</v>
      </c>
      <c r="G15" s="24" t="s">
        <v>10</v>
      </c>
      <c r="H15" s="24" t="s">
        <v>11</v>
      </c>
      <c r="I15" s="24" t="s">
        <v>4</v>
      </c>
      <c r="N15" s="22" t="s">
        <v>33</v>
      </c>
      <c r="O15" s="22" t="s">
        <v>5</v>
      </c>
      <c r="P15" s="22" t="s">
        <v>7</v>
      </c>
      <c r="Q15" s="22" t="s">
        <v>8</v>
      </c>
      <c r="R15" s="22" t="s">
        <v>9</v>
      </c>
      <c r="S15" s="22" t="s">
        <v>10</v>
      </c>
      <c r="T15" s="22" t="s">
        <v>11</v>
      </c>
      <c r="U15" s="22" t="s">
        <v>4</v>
      </c>
      <c r="Y15" s="22" t="s">
        <v>33</v>
      </c>
      <c r="Z15" s="22" t="s">
        <v>5</v>
      </c>
      <c r="AA15" s="22" t="s">
        <v>7</v>
      </c>
      <c r="AB15" s="22" t="s">
        <v>8</v>
      </c>
      <c r="AC15" s="22" t="s">
        <v>9</v>
      </c>
      <c r="AD15" s="22" t="s">
        <v>10</v>
      </c>
      <c r="AE15" s="22" t="s">
        <v>11</v>
      </c>
      <c r="AF15" s="22" t="s">
        <v>4</v>
      </c>
    </row>
    <row r="16" spans="1:32" ht="43.5" customHeight="1" x14ac:dyDescent="0.35">
      <c r="A16" s="58"/>
      <c r="B16" s="6" t="s">
        <v>34</v>
      </c>
      <c r="C16" s="6" t="s">
        <v>18</v>
      </c>
      <c r="D16" s="6" t="s">
        <v>46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M16" s="58"/>
      <c r="N16" s="6" t="s">
        <v>34</v>
      </c>
      <c r="O16" s="6" t="s">
        <v>18</v>
      </c>
      <c r="P16" s="6" t="s">
        <v>24</v>
      </c>
      <c r="Q16" s="6" t="s">
        <v>20</v>
      </c>
      <c r="R16" s="6" t="s">
        <v>21</v>
      </c>
      <c r="S16" s="6" t="s">
        <v>22</v>
      </c>
      <c r="T16" s="6" t="s">
        <v>23</v>
      </c>
      <c r="U16" s="7" t="s">
        <v>25</v>
      </c>
      <c r="X16" s="36"/>
      <c r="Y16" s="6" t="s">
        <v>34</v>
      </c>
      <c r="Z16" s="6" t="s">
        <v>18</v>
      </c>
      <c r="AA16" s="6" t="s">
        <v>24</v>
      </c>
      <c r="AB16" s="6" t="s">
        <v>20</v>
      </c>
      <c r="AC16" s="6" t="s">
        <v>21</v>
      </c>
      <c r="AD16" s="6" t="s">
        <v>22</v>
      </c>
      <c r="AE16" s="6" t="s">
        <v>23</v>
      </c>
      <c r="AF16" s="7" t="s">
        <v>25</v>
      </c>
    </row>
    <row r="17" spans="1:33" x14ac:dyDescent="0.35">
      <c r="A17" s="4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M17" s="4" t="s">
        <v>35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f>SUM(O17:T17)</f>
        <v>0</v>
      </c>
      <c r="X17" s="4" t="s">
        <v>35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f>SUM(Z17:AE17)</f>
        <v>0</v>
      </c>
    </row>
    <row r="18" spans="1:33" x14ac:dyDescent="0.35">
      <c r="A18" s="4" t="s">
        <v>36</v>
      </c>
      <c r="B18" s="8">
        <v>46837</v>
      </c>
      <c r="C18" s="8">
        <v>706</v>
      </c>
      <c r="D18" s="8">
        <v>23764</v>
      </c>
      <c r="E18" s="8">
        <v>0</v>
      </c>
      <c r="F18" s="8">
        <v>0</v>
      </c>
      <c r="G18" s="8">
        <v>28263</v>
      </c>
      <c r="H18" s="8">
        <v>0</v>
      </c>
      <c r="I18" s="8">
        <v>52733</v>
      </c>
      <c r="M18" s="4" t="s">
        <v>36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f t="shared" ref="U18:U23" si="4">SUM(O18:T18)</f>
        <v>0</v>
      </c>
      <c r="X18" s="4" t="s">
        <v>36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f t="shared" ref="AF18:AF23" si="5">SUM(Z18:AE18)</f>
        <v>0</v>
      </c>
    </row>
    <row r="19" spans="1:33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M19" s="4" t="s">
        <v>37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f t="shared" si="4"/>
        <v>0</v>
      </c>
      <c r="X19" s="4" t="s">
        <v>37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f t="shared" si="5"/>
        <v>0</v>
      </c>
    </row>
    <row r="20" spans="1:33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M20" s="4" t="s">
        <v>38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f t="shared" si="4"/>
        <v>0</v>
      </c>
      <c r="X20" s="4" t="s">
        <v>38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f t="shared" si="5"/>
        <v>0</v>
      </c>
    </row>
    <row r="21" spans="1:33" x14ac:dyDescent="0.35">
      <c r="A21" s="4" t="s">
        <v>39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M21" s="4" t="s">
        <v>39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f t="shared" si="4"/>
        <v>0</v>
      </c>
      <c r="X21" s="4" t="s">
        <v>39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f t="shared" si="5"/>
        <v>0</v>
      </c>
    </row>
    <row r="22" spans="1:33" x14ac:dyDescent="0.35">
      <c r="A22" s="4" t="s">
        <v>40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M22" s="4" t="s">
        <v>40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f t="shared" si="4"/>
        <v>0</v>
      </c>
      <c r="X22" s="4" t="s">
        <v>40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f t="shared" si="5"/>
        <v>0</v>
      </c>
    </row>
    <row r="23" spans="1:33" x14ac:dyDescent="0.35">
      <c r="A23" s="4" t="s">
        <v>29</v>
      </c>
      <c r="B23" s="8">
        <v>46837</v>
      </c>
      <c r="C23" s="8">
        <v>706</v>
      </c>
      <c r="D23" s="8">
        <v>23764</v>
      </c>
      <c r="E23" s="8">
        <v>0</v>
      </c>
      <c r="F23" s="8">
        <v>0</v>
      </c>
      <c r="G23" s="8">
        <v>28263</v>
      </c>
      <c r="H23" s="8">
        <v>0</v>
      </c>
      <c r="I23" s="8">
        <v>52733</v>
      </c>
      <c r="M23" s="4" t="s">
        <v>29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f t="shared" si="4"/>
        <v>0</v>
      </c>
      <c r="X23" s="4" t="s">
        <v>29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f t="shared" si="5"/>
        <v>0</v>
      </c>
    </row>
    <row r="24" spans="1:33" ht="15.5" x14ac:dyDescent="0.35">
      <c r="A24" s="73"/>
      <c r="B24" s="18"/>
      <c r="C24" s="18"/>
      <c r="D24" s="18"/>
      <c r="E24" s="104"/>
      <c r="F24" s="104"/>
      <c r="G24" s="104"/>
      <c r="H24" s="104"/>
      <c r="I24" s="18"/>
      <c r="M24" s="102"/>
      <c r="N24" s="102"/>
      <c r="O24" s="102"/>
      <c r="P24" s="102"/>
      <c r="Q24" s="102"/>
      <c r="R24" s="104"/>
      <c r="S24" s="104"/>
      <c r="T24" s="104"/>
      <c r="U24" s="104"/>
      <c r="X24" s="102" t="s">
        <v>41</v>
      </c>
      <c r="Y24" s="102"/>
      <c r="Z24" s="102"/>
      <c r="AA24" s="102"/>
      <c r="AB24" s="102"/>
      <c r="AC24" s="104" t="s">
        <v>42</v>
      </c>
      <c r="AD24" s="104"/>
      <c r="AE24" s="104"/>
      <c r="AF24" s="104"/>
    </row>
    <row r="26" spans="1:33" ht="23.5" x14ac:dyDescent="0.55000000000000004">
      <c r="A26" s="55" t="s">
        <v>43</v>
      </c>
      <c r="M26" s="55" t="s">
        <v>43</v>
      </c>
      <c r="X26" s="56" t="s">
        <v>43</v>
      </c>
    </row>
    <row r="27" spans="1:33" x14ac:dyDescent="0.35">
      <c r="B27" s="2" t="s">
        <v>5</v>
      </c>
      <c r="C27" s="2" t="s">
        <v>7</v>
      </c>
      <c r="D27" s="2" t="s">
        <v>8</v>
      </c>
      <c r="E27" s="2" t="s">
        <v>9</v>
      </c>
      <c r="F27" s="2" t="s">
        <v>10</v>
      </c>
      <c r="G27" s="2" t="s">
        <v>11</v>
      </c>
      <c r="N27" s="22" t="s">
        <v>5</v>
      </c>
      <c r="O27" s="22" t="s">
        <v>7</v>
      </c>
      <c r="P27" s="22" t="s">
        <v>8</v>
      </c>
      <c r="Q27" s="22" t="s">
        <v>9</v>
      </c>
      <c r="R27" s="22" t="s">
        <v>10</v>
      </c>
      <c r="S27" s="22" t="s">
        <v>11</v>
      </c>
      <c r="T27" s="22" t="s">
        <v>44</v>
      </c>
      <c r="U27" s="22" t="s">
        <v>45</v>
      </c>
      <c r="V27" s="22" t="s">
        <v>12</v>
      </c>
      <c r="Y27" s="22" t="s">
        <v>5</v>
      </c>
      <c r="Z27" s="22" t="s">
        <v>7</v>
      </c>
      <c r="AA27" s="22" t="s">
        <v>8</v>
      </c>
      <c r="AB27" s="22" t="s">
        <v>9</v>
      </c>
      <c r="AC27" s="22" t="s">
        <v>10</v>
      </c>
      <c r="AD27" s="22" t="s">
        <v>11</v>
      </c>
      <c r="AE27" s="22" t="s">
        <v>44</v>
      </c>
      <c r="AF27" s="22" t="s">
        <v>45</v>
      </c>
      <c r="AG27" s="22" t="s">
        <v>12</v>
      </c>
    </row>
    <row r="28" spans="1:33" ht="43.5" x14ac:dyDescent="0.35">
      <c r="A28" s="9" t="s">
        <v>1</v>
      </c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48</v>
      </c>
      <c r="M28" s="58"/>
      <c r="N28" s="6" t="s">
        <v>18</v>
      </c>
      <c r="O28" s="6" t="s">
        <v>19</v>
      </c>
      <c r="P28" s="6" t="s">
        <v>20</v>
      </c>
      <c r="Q28" s="6" t="s">
        <v>47</v>
      </c>
      <c r="R28" s="6" t="s">
        <v>22</v>
      </c>
      <c r="S28" s="6" t="s">
        <v>23</v>
      </c>
      <c r="T28" s="10" t="s">
        <v>44</v>
      </c>
      <c r="U28" s="10" t="s">
        <v>45</v>
      </c>
      <c r="V28" s="7" t="s">
        <v>48</v>
      </c>
      <c r="X28" s="58"/>
      <c r="Y28" s="6" t="s">
        <v>18</v>
      </c>
      <c r="Z28" s="6" t="s">
        <v>19</v>
      </c>
      <c r="AA28" s="6" t="s">
        <v>20</v>
      </c>
      <c r="AB28" s="6" t="s">
        <v>47</v>
      </c>
      <c r="AC28" s="6" t="s">
        <v>22</v>
      </c>
      <c r="AD28" s="6" t="s">
        <v>23</v>
      </c>
      <c r="AE28" s="10" t="s">
        <v>44</v>
      </c>
      <c r="AF28" s="10" t="s">
        <v>45</v>
      </c>
      <c r="AG28" s="7" t="s">
        <v>48</v>
      </c>
    </row>
    <row r="29" spans="1:33" x14ac:dyDescent="0.35">
      <c r="A29" s="4" t="s">
        <v>49</v>
      </c>
      <c r="B29" s="5">
        <v>5243</v>
      </c>
      <c r="C29" s="5"/>
      <c r="D29" s="5"/>
      <c r="E29" s="5">
        <v>2144</v>
      </c>
      <c r="F29" s="5"/>
      <c r="G29" s="5"/>
      <c r="H29" s="5"/>
      <c r="I29" s="5">
        <v>770</v>
      </c>
      <c r="J29" s="8">
        <f>SUM(B29:I29)</f>
        <v>8157</v>
      </c>
      <c r="M29" s="4" t="s">
        <v>49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f>SUM(N29:U29)</f>
        <v>0</v>
      </c>
      <c r="X29" s="4" t="s">
        <v>49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f>SUM(Y29:AF29)</f>
        <v>0</v>
      </c>
    </row>
    <row r="30" spans="1:33" x14ac:dyDescent="0.35">
      <c r="A30" s="4" t="s">
        <v>50</v>
      </c>
      <c r="B30" s="42">
        <v>737</v>
      </c>
      <c r="C30" s="5"/>
      <c r="D30" s="5">
        <v>2</v>
      </c>
      <c r="E30" s="5"/>
      <c r="F30" s="13"/>
      <c r="G30" s="5"/>
      <c r="H30" s="5">
        <v>5230</v>
      </c>
      <c r="I30" s="5">
        <v>6895</v>
      </c>
      <c r="J30" s="8">
        <f t="shared" ref="J30:J36" si="6">SUM(B30:I30)</f>
        <v>12864</v>
      </c>
      <c r="M30" s="4" t="s">
        <v>50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25">
        <v>0</v>
      </c>
      <c r="V30" s="8">
        <f>SUM(N30:U30)</f>
        <v>0</v>
      </c>
      <c r="X30" s="4" t="s">
        <v>50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25">
        <v>0</v>
      </c>
      <c r="AG30" s="8">
        <f>SUM(Y30:AF30)</f>
        <v>0</v>
      </c>
    </row>
    <row r="31" spans="1:33" x14ac:dyDescent="0.35">
      <c r="A31" s="4" t="s">
        <v>51</v>
      </c>
      <c r="B31" s="5">
        <v>13522</v>
      </c>
      <c r="C31" s="5"/>
      <c r="D31" s="5"/>
      <c r="E31" s="5"/>
      <c r="F31" s="5"/>
      <c r="G31" s="5"/>
      <c r="H31" s="5">
        <v>6310</v>
      </c>
      <c r="I31" s="5">
        <v>10315</v>
      </c>
      <c r="J31" s="8">
        <f t="shared" si="6"/>
        <v>30147</v>
      </c>
      <c r="M31" s="4" t="s">
        <v>51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f t="shared" ref="V31:V38" si="7">SUM(N31:U31)</f>
        <v>0</v>
      </c>
      <c r="X31" s="4" t="s">
        <v>51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f t="shared" ref="AG31:AG38" si="8">SUM(Y31:AF31)</f>
        <v>0</v>
      </c>
    </row>
    <row r="32" spans="1:33" x14ac:dyDescent="0.35">
      <c r="A32" s="4" t="s">
        <v>52</v>
      </c>
      <c r="B32" s="5">
        <v>76262</v>
      </c>
      <c r="C32" s="5"/>
      <c r="D32" s="5"/>
      <c r="E32" s="5">
        <v>16599</v>
      </c>
      <c r="F32" s="5"/>
      <c r="G32" s="5"/>
      <c r="H32" s="5"/>
      <c r="I32" s="42">
        <v>36508</v>
      </c>
      <c r="J32" s="8">
        <f t="shared" si="6"/>
        <v>129369</v>
      </c>
      <c r="M32" s="4" t="s">
        <v>52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f t="shared" si="7"/>
        <v>0</v>
      </c>
      <c r="X32" s="4" t="s">
        <v>52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f t="shared" si="8"/>
        <v>0</v>
      </c>
    </row>
    <row r="33" spans="1:33" x14ac:dyDescent="0.35">
      <c r="A33" s="4" t="s">
        <v>53</v>
      </c>
      <c r="B33" s="5">
        <v>593</v>
      </c>
      <c r="C33" s="5"/>
      <c r="D33" s="5"/>
      <c r="E33" s="5"/>
      <c r="F33" s="5"/>
      <c r="G33" s="5"/>
      <c r="H33" s="5">
        <v>2010</v>
      </c>
      <c r="I33" s="5">
        <v>47309</v>
      </c>
      <c r="J33" s="8">
        <f t="shared" si="6"/>
        <v>49912</v>
      </c>
      <c r="M33" s="4" t="s">
        <v>53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f t="shared" si="7"/>
        <v>0</v>
      </c>
      <c r="X33" s="4" t="s">
        <v>53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f t="shared" si="8"/>
        <v>0</v>
      </c>
    </row>
    <row r="34" spans="1:33" x14ac:dyDescent="0.35">
      <c r="A34" s="4" t="s">
        <v>54</v>
      </c>
      <c r="B34" s="5">
        <v>118</v>
      </c>
      <c r="C34" s="5"/>
      <c r="D34" s="5"/>
      <c r="E34" s="5"/>
      <c r="F34" s="42">
        <v>26151</v>
      </c>
      <c r="G34" s="5"/>
      <c r="H34" s="5">
        <v>10400</v>
      </c>
      <c r="I34" s="5">
        <v>46686</v>
      </c>
      <c r="J34" s="8">
        <f t="shared" si="6"/>
        <v>83355</v>
      </c>
      <c r="M34" s="4" t="s">
        <v>54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25">
        <v>0</v>
      </c>
      <c r="V34" s="8">
        <f t="shared" si="7"/>
        <v>0</v>
      </c>
      <c r="X34" s="4" t="s">
        <v>54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25">
        <v>0</v>
      </c>
      <c r="AG34" s="8">
        <f t="shared" si="8"/>
        <v>0</v>
      </c>
    </row>
    <row r="35" spans="1:33" x14ac:dyDescent="0.35">
      <c r="A35" s="4" t="s">
        <v>55</v>
      </c>
      <c r="B35" s="5"/>
      <c r="C35" s="5"/>
      <c r="D35" s="5"/>
      <c r="E35" s="5"/>
      <c r="F35" s="5"/>
      <c r="G35" s="5"/>
      <c r="H35" s="5">
        <v>11990</v>
      </c>
      <c r="I35" s="5">
        <v>1440</v>
      </c>
      <c r="J35" s="8">
        <f t="shared" si="6"/>
        <v>13430</v>
      </c>
      <c r="M35" s="4" t="s">
        <v>55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f t="shared" si="7"/>
        <v>0</v>
      </c>
      <c r="X35" s="4" t="s">
        <v>55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f t="shared" si="8"/>
        <v>0</v>
      </c>
    </row>
    <row r="36" spans="1:33" x14ac:dyDescent="0.35">
      <c r="A36" s="4" t="s">
        <v>56</v>
      </c>
      <c r="B36" s="5"/>
      <c r="C36" s="5"/>
      <c r="D36" s="5"/>
      <c r="E36" s="5"/>
      <c r="F36" s="5"/>
      <c r="G36" s="5"/>
      <c r="H36" s="5"/>
      <c r="I36" s="5"/>
      <c r="J36" s="8">
        <f t="shared" si="6"/>
        <v>0</v>
      </c>
      <c r="M36" s="4" t="s">
        <v>56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f t="shared" si="7"/>
        <v>0</v>
      </c>
      <c r="X36" s="4" t="s">
        <v>56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f t="shared" si="8"/>
        <v>0</v>
      </c>
    </row>
    <row r="37" spans="1:33" x14ac:dyDescent="0.35">
      <c r="A37" s="4" t="s">
        <v>29</v>
      </c>
      <c r="B37" s="5">
        <f t="shared" ref="B37:G37" si="9">SUM(B29:B36)</f>
        <v>96475</v>
      </c>
      <c r="C37" s="5">
        <f t="shared" si="9"/>
        <v>0</v>
      </c>
      <c r="D37" s="5">
        <f t="shared" si="9"/>
        <v>2</v>
      </c>
      <c r="E37" s="5">
        <f t="shared" si="9"/>
        <v>18743</v>
      </c>
      <c r="F37" s="5">
        <f t="shared" si="9"/>
        <v>26151</v>
      </c>
      <c r="G37" s="5">
        <f t="shared" si="9"/>
        <v>0</v>
      </c>
      <c r="H37" s="5">
        <f>SUM(H29:H36)</f>
        <v>35940</v>
      </c>
      <c r="I37" s="5">
        <f>SUM(I29:I36)</f>
        <v>149923</v>
      </c>
      <c r="J37" s="8">
        <v>317130</v>
      </c>
      <c r="M37" s="4" t="s">
        <v>29</v>
      </c>
      <c r="N37" s="8">
        <f>SUM(N29:N36)</f>
        <v>0</v>
      </c>
      <c r="O37" s="8">
        <f t="shared" ref="O37:U37" si="10">SUM(O29:O36)</f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8">
        <f t="shared" si="10"/>
        <v>0</v>
      </c>
      <c r="U37" s="8">
        <f t="shared" si="10"/>
        <v>0</v>
      </c>
      <c r="V37" s="8">
        <f t="shared" si="7"/>
        <v>0</v>
      </c>
      <c r="X37" s="4" t="s">
        <v>29</v>
      </c>
      <c r="Y37" s="8"/>
      <c r="Z37" s="8">
        <f t="shared" ref="Z37:AF37" si="11">SUM(Z29:Z36)</f>
        <v>0</v>
      </c>
      <c r="AA37" s="8">
        <f t="shared" si="11"/>
        <v>0</v>
      </c>
      <c r="AB37" s="8">
        <f t="shared" si="11"/>
        <v>0</v>
      </c>
      <c r="AC37" s="8">
        <f t="shared" si="11"/>
        <v>0</v>
      </c>
      <c r="AD37" s="8">
        <f t="shared" si="11"/>
        <v>0</v>
      </c>
      <c r="AE37" s="8">
        <f t="shared" si="11"/>
        <v>0</v>
      </c>
      <c r="AF37" s="8">
        <f t="shared" si="11"/>
        <v>0</v>
      </c>
      <c r="AG37" s="8">
        <f t="shared" si="8"/>
        <v>0</v>
      </c>
    </row>
    <row r="38" spans="1:33" x14ac:dyDescent="0.35">
      <c r="A38" s="11"/>
      <c r="B38" s="5"/>
      <c r="C38" s="5"/>
      <c r="D38" s="5"/>
      <c r="E38" s="5"/>
      <c r="F38" s="5"/>
      <c r="G38" s="5"/>
      <c r="H38" s="5"/>
      <c r="I38" s="5"/>
      <c r="J38" s="5">
        <f t="shared" ref="J38" si="12">SUM(B38:G38)</f>
        <v>0</v>
      </c>
      <c r="M38" s="11"/>
      <c r="N38" s="30"/>
      <c r="O38" s="30"/>
      <c r="P38" s="30"/>
      <c r="Q38" s="30"/>
      <c r="R38" s="30"/>
      <c r="S38" s="30"/>
      <c r="T38" s="30"/>
      <c r="U38" s="30"/>
      <c r="V38" s="8">
        <f t="shared" si="7"/>
        <v>0</v>
      </c>
      <c r="X38" s="11"/>
      <c r="Y38" s="30"/>
      <c r="Z38" s="30"/>
      <c r="AA38" s="30"/>
      <c r="AB38" s="30"/>
      <c r="AC38" s="30"/>
      <c r="AD38" s="30"/>
      <c r="AE38" s="30"/>
      <c r="AF38" s="30"/>
      <c r="AG38" s="8">
        <f t="shared" si="8"/>
        <v>0</v>
      </c>
    </row>
    <row r="39" spans="1:33" x14ac:dyDescent="0.35">
      <c r="A39" s="12" t="s">
        <v>57</v>
      </c>
      <c r="B39" s="5">
        <f>SUM(B34:B36)</f>
        <v>118</v>
      </c>
      <c r="C39" s="5">
        <f t="shared" ref="C39:J39" si="13">SUM(C34:C36)</f>
        <v>0</v>
      </c>
      <c r="D39" s="5">
        <f t="shared" si="13"/>
        <v>0</v>
      </c>
      <c r="E39" s="5">
        <f t="shared" si="13"/>
        <v>0</v>
      </c>
      <c r="F39" s="5">
        <f t="shared" si="13"/>
        <v>26151</v>
      </c>
      <c r="G39" s="5">
        <f t="shared" si="13"/>
        <v>0</v>
      </c>
      <c r="H39" s="5">
        <f t="shared" si="13"/>
        <v>22390</v>
      </c>
      <c r="I39" s="5">
        <f t="shared" si="13"/>
        <v>48126</v>
      </c>
      <c r="J39" s="5">
        <f t="shared" si="13"/>
        <v>96785</v>
      </c>
      <c r="M39" s="12" t="s">
        <v>57</v>
      </c>
      <c r="N39" s="8">
        <f>SUM(N34:N36)</f>
        <v>0</v>
      </c>
      <c r="O39" s="5">
        <f t="shared" ref="O39:V39" si="14">SUM(O34:O36)</f>
        <v>0</v>
      </c>
      <c r="P39" s="5">
        <f t="shared" si="14"/>
        <v>0</v>
      </c>
      <c r="Q39" s="8">
        <f>SUM(Q34:Q36)</f>
        <v>0</v>
      </c>
      <c r="R39" s="5">
        <f t="shared" si="14"/>
        <v>0</v>
      </c>
      <c r="S39" s="5">
        <f t="shared" si="14"/>
        <v>0</v>
      </c>
      <c r="T39" s="5">
        <f t="shared" si="14"/>
        <v>0</v>
      </c>
      <c r="U39" s="5">
        <f t="shared" si="14"/>
        <v>0</v>
      </c>
      <c r="V39" s="8">
        <f t="shared" si="14"/>
        <v>0</v>
      </c>
      <c r="X39" s="12" t="s">
        <v>57</v>
      </c>
      <c r="Y39" s="8">
        <f>SUM(Y34:Y36)</f>
        <v>0</v>
      </c>
      <c r="Z39" s="5">
        <f t="shared" ref="Z39:AA39" si="15">SUM(Z34:Z36)</f>
        <v>0</v>
      </c>
      <c r="AA39" s="5">
        <f t="shared" si="15"/>
        <v>0</v>
      </c>
      <c r="AB39" s="8">
        <f>SUM(AB34:AB36)</f>
        <v>0</v>
      </c>
      <c r="AC39" s="5">
        <f t="shared" ref="AC39:AG39" si="16">SUM(AC34:AC36)</f>
        <v>0</v>
      </c>
      <c r="AD39" s="5">
        <f t="shared" si="16"/>
        <v>0</v>
      </c>
      <c r="AE39" s="5">
        <f t="shared" si="16"/>
        <v>0</v>
      </c>
      <c r="AF39" s="5">
        <f t="shared" si="16"/>
        <v>0</v>
      </c>
      <c r="AG39" s="8">
        <f t="shared" si="16"/>
        <v>0</v>
      </c>
    </row>
    <row r="41" spans="1:33" ht="18.5" x14ac:dyDescent="0.45">
      <c r="A41" s="43" t="s">
        <v>58</v>
      </c>
    </row>
    <row r="59" spans="1:44" x14ac:dyDescent="0.35">
      <c r="D59" s="41"/>
      <c r="G59" s="2"/>
    </row>
    <row r="60" spans="1:44" x14ac:dyDescent="0.35">
      <c r="A60" s="2"/>
      <c r="AF60" s="5" t="s">
        <v>18</v>
      </c>
      <c r="AG60" s="8">
        <f>SUM(AA36)</f>
        <v>0</v>
      </c>
      <c r="AK60" s="4" t="s">
        <v>2</v>
      </c>
      <c r="AL60" s="8">
        <f>SUM(AL5/1000)</f>
        <v>0</v>
      </c>
      <c r="AN60" s="4" t="s">
        <v>49</v>
      </c>
      <c r="AO60" s="8">
        <f>SUM(AT27)</f>
        <v>0</v>
      </c>
      <c r="AQ60" s="5" t="s">
        <v>18</v>
      </c>
      <c r="AR60" s="8">
        <f>SUM(AL36)</f>
        <v>0</v>
      </c>
    </row>
    <row r="61" spans="1:44" x14ac:dyDescent="0.35">
      <c r="A61" s="4" t="s">
        <v>2</v>
      </c>
      <c r="B61" s="8">
        <f>SUM(B6/1000)</f>
        <v>0</v>
      </c>
      <c r="D61" s="4" t="s">
        <v>49</v>
      </c>
      <c r="E61" s="8">
        <f>SUM(J29)</f>
        <v>8157</v>
      </c>
      <c r="G61" s="5" t="s">
        <v>18</v>
      </c>
      <c r="H61" s="8">
        <f>SUM(B37/1000)</f>
        <v>96.474999999999994</v>
      </c>
      <c r="AK61" s="4" t="s">
        <v>3</v>
      </c>
      <c r="AL61" s="8">
        <f>SUM(AL6/1000)</f>
        <v>0</v>
      </c>
      <c r="AN61" s="4" t="s">
        <v>50</v>
      </c>
      <c r="AO61" s="8">
        <f>SUM(AT28)</f>
        <v>0</v>
      </c>
      <c r="AQ61" s="5" t="s">
        <v>46</v>
      </c>
      <c r="AR61" s="8">
        <f>SUM(AM36)</f>
        <v>0</v>
      </c>
    </row>
    <row r="62" spans="1:44" x14ac:dyDescent="0.35">
      <c r="A62" s="4" t="s">
        <v>3</v>
      </c>
      <c r="B62" s="8">
        <f>SUM(B7/1000)</f>
        <v>0</v>
      </c>
      <c r="D62" s="4" t="s">
        <v>50</v>
      </c>
      <c r="E62" s="8">
        <f t="shared" ref="E62:E65" si="17">SUM(J30)</f>
        <v>12864</v>
      </c>
      <c r="G62" s="5" t="s">
        <v>46</v>
      </c>
      <c r="H62" s="8">
        <f>SUM(C37/1000)</f>
        <v>0</v>
      </c>
      <c r="AK62" s="4" t="s">
        <v>26</v>
      </c>
      <c r="AL62" s="8">
        <f>SUM(AL7/1000)</f>
        <v>0</v>
      </c>
      <c r="AN62" s="4" t="s">
        <v>51</v>
      </c>
      <c r="AO62" s="8">
        <f>SUM(AT29)</f>
        <v>0</v>
      </c>
      <c r="AQ62" s="5" t="s">
        <v>59</v>
      </c>
      <c r="AR62" s="5">
        <f>SUM(AN36)</f>
        <v>0</v>
      </c>
    </row>
    <row r="63" spans="1:44" x14ac:dyDescent="0.35">
      <c r="A63" s="4" t="s">
        <v>26</v>
      </c>
      <c r="B63" s="8">
        <f>SUM(B8/1000)</f>
        <v>14.601000000000001</v>
      </c>
      <c r="D63" s="4" t="s">
        <v>51</v>
      </c>
      <c r="E63" s="8">
        <f t="shared" si="17"/>
        <v>30147</v>
      </c>
      <c r="G63" s="5" t="s">
        <v>59</v>
      </c>
      <c r="H63" s="8">
        <f>SUM(D37/1000)</f>
        <v>2E-3</v>
      </c>
      <c r="AK63" s="4" t="s">
        <v>27</v>
      </c>
      <c r="AL63" s="8">
        <f>SUM(AL8/1000)</f>
        <v>0</v>
      </c>
      <c r="AN63" s="4" t="s">
        <v>52</v>
      </c>
      <c r="AO63" s="8">
        <f>SUM(AT30)</f>
        <v>0</v>
      </c>
      <c r="AQ63" s="5" t="s">
        <v>47</v>
      </c>
      <c r="AR63" s="8">
        <f>SUM(AO36)</f>
        <v>0</v>
      </c>
    </row>
    <row r="64" spans="1:44" x14ac:dyDescent="0.35">
      <c r="A64" s="4" t="s">
        <v>27</v>
      </c>
      <c r="B64" s="8">
        <f>SUM(B9/1000)</f>
        <v>0</v>
      </c>
      <c r="D64" s="4" t="s">
        <v>52</v>
      </c>
      <c r="E64" s="8">
        <f t="shared" si="17"/>
        <v>129369</v>
      </c>
      <c r="G64" s="5" t="s">
        <v>47</v>
      </c>
      <c r="H64" s="8">
        <f>SUM(E37/1000)</f>
        <v>18.742999999999999</v>
      </c>
      <c r="AK64" s="4" t="s">
        <v>28</v>
      </c>
      <c r="AL64" s="8">
        <f>SUM(AL9/1000)</f>
        <v>0</v>
      </c>
      <c r="AN64" s="4" t="s">
        <v>53</v>
      </c>
      <c r="AO64" s="8">
        <f>SUM(AT31)</f>
        <v>0</v>
      </c>
      <c r="AQ64" s="5" t="s">
        <v>22</v>
      </c>
      <c r="AR64" s="8">
        <f>SUM(AP36)</f>
        <v>0</v>
      </c>
    </row>
    <row r="65" spans="1:44" x14ac:dyDescent="0.35">
      <c r="A65" s="4" t="s">
        <v>28</v>
      </c>
      <c r="B65" s="8">
        <f>SUM(B10/1000)</f>
        <v>2.39</v>
      </c>
      <c r="D65" s="4" t="s">
        <v>53</v>
      </c>
      <c r="E65" s="8">
        <f t="shared" si="17"/>
        <v>49912</v>
      </c>
      <c r="G65" s="5" t="s">
        <v>22</v>
      </c>
      <c r="H65" s="8">
        <f>SUM(F37/1000)</f>
        <v>26.151</v>
      </c>
      <c r="AN65" s="4" t="s">
        <v>60</v>
      </c>
      <c r="AO65" s="8">
        <f>SUM(AT37)</f>
        <v>0</v>
      </c>
      <c r="AQ65" s="5" t="s">
        <v>23</v>
      </c>
      <c r="AR65" s="8">
        <f>SUM(AQ36)</f>
        <v>0</v>
      </c>
    </row>
    <row r="66" spans="1:44" x14ac:dyDescent="0.35">
      <c r="D66" s="4" t="s">
        <v>60</v>
      </c>
      <c r="E66" s="8">
        <f>SUM(J39)</f>
        <v>96785</v>
      </c>
      <c r="G66" s="5" t="s">
        <v>23</v>
      </c>
      <c r="H66" s="8">
        <f>SUM(G37/1000)</f>
        <v>0</v>
      </c>
      <c r="AQ66" s="5" t="s">
        <v>44</v>
      </c>
      <c r="AR66" s="5">
        <f>SUM(AR36)</f>
        <v>0</v>
      </c>
    </row>
    <row r="67" spans="1:44" ht="18.649999999999999" customHeight="1" x14ac:dyDescent="0.35">
      <c r="D67" s="16"/>
      <c r="E67" s="18"/>
      <c r="G67" s="5" t="s">
        <v>44</v>
      </c>
      <c r="H67" s="8">
        <f>SUM(H37/1000)</f>
        <v>35.94</v>
      </c>
      <c r="AQ67" s="5" t="s">
        <v>45</v>
      </c>
      <c r="AR67" s="5">
        <f>SUM(AS36)</f>
        <v>0</v>
      </c>
    </row>
    <row r="68" spans="1:44" x14ac:dyDescent="0.35">
      <c r="G68" s="5" t="s">
        <v>45</v>
      </c>
      <c r="H68" s="8">
        <f>SUM(I37/1000)</f>
        <v>149.923</v>
      </c>
    </row>
    <row r="70" spans="1:44" ht="18.5" x14ac:dyDescent="0.45">
      <c r="A70" s="47"/>
      <c r="B70" s="47"/>
      <c r="C70" s="47"/>
      <c r="D70" s="47"/>
      <c r="E70" s="48"/>
      <c r="F70" s="49"/>
      <c r="G70" s="49"/>
      <c r="H70" s="49"/>
      <c r="I70" s="49"/>
    </row>
    <row r="84" spans="1:2" x14ac:dyDescent="0.35">
      <c r="A84" s="4" t="s">
        <v>0</v>
      </c>
      <c r="B84" s="8">
        <f>SUM(B11/1000)</f>
        <v>16.989999999999998</v>
      </c>
    </row>
    <row r="85" spans="1:2" x14ac:dyDescent="0.35">
      <c r="A85" s="4" t="s">
        <v>62</v>
      </c>
      <c r="B85" s="8">
        <f>SUM(I37/1000)</f>
        <v>149.923</v>
      </c>
    </row>
  </sheetData>
  <mergeCells count="9">
    <mergeCell ref="E24:H24"/>
    <mergeCell ref="Q3:U3"/>
    <mergeCell ref="AB3:AF3"/>
    <mergeCell ref="M12:P12"/>
    <mergeCell ref="X12:AA12"/>
    <mergeCell ref="M24:Q24"/>
    <mergeCell ref="R24:U24"/>
    <mergeCell ref="X24:AB24"/>
    <mergeCell ref="AC24:AF24"/>
  </mergeCells>
  <hyperlinks>
    <hyperlink ref="AC24" r:id="rId1" xr:uid="{4A73CAAD-87AB-43E9-BE6D-D5C0A4A64C5B}"/>
  </hyperlinks>
  <pageMargins left="0.75" right="0.75" top="0.75" bottom="0.5" header="0.5" footer="0.75"/>
  <pageSetup paperSize="9" orientation="portrait" r:id="rId2"/>
  <drawing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D84E7-DEE6-4E1B-A133-D9CB73BCB0D5}">
  <dimension ref="A1:AF108"/>
  <sheetViews>
    <sheetView topLeftCell="A51" zoomScale="70" zoomScaleNormal="70" workbookViewId="0">
      <selection activeCell="E66" sqref="E66"/>
    </sheetView>
  </sheetViews>
  <sheetFormatPr defaultRowHeight="14.5" x14ac:dyDescent="0.35"/>
  <cols>
    <col min="1" max="1" width="42.1796875" customWidth="1"/>
    <col min="2" max="2" width="21" customWidth="1"/>
    <col min="3" max="3" width="23.54296875" customWidth="1"/>
    <col min="4" max="4" width="20.453125" customWidth="1"/>
    <col min="5" max="5" width="18.81640625" customWidth="1"/>
    <col min="6" max="6" width="23.1796875" customWidth="1"/>
    <col min="7" max="7" width="17.1796875" customWidth="1"/>
    <col min="8" max="8" width="16.1796875" customWidth="1"/>
    <col min="9" max="9" width="15.81640625" customWidth="1"/>
    <col min="10" max="10" width="16.81640625" customWidth="1"/>
    <col min="12" max="12" width="42.81640625" customWidth="1"/>
    <col min="13" max="13" width="16.81640625" customWidth="1"/>
    <col min="14" max="14" width="23.453125" customWidth="1"/>
    <col min="15" max="15" width="19.81640625" customWidth="1"/>
    <col min="16" max="16" width="20.54296875" customWidth="1"/>
    <col min="17" max="17" width="18.453125" customWidth="1"/>
    <col min="18" max="18" width="16.1796875" customWidth="1"/>
    <col min="19" max="19" width="16.453125" customWidth="1"/>
    <col min="20" max="20" width="14.453125" customWidth="1"/>
    <col min="23" max="23" width="43.453125" customWidth="1"/>
    <col min="24" max="24" width="21.453125" customWidth="1"/>
    <col min="25" max="25" width="23.453125" customWidth="1"/>
    <col min="26" max="26" width="20.81640625" customWidth="1"/>
    <col min="27" max="27" width="18.54296875" customWidth="1"/>
    <col min="28" max="28" width="18.81640625" customWidth="1"/>
    <col min="29" max="29" width="15" customWidth="1"/>
    <col min="30" max="31" width="14.54296875" customWidth="1"/>
  </cols>
  <sheetData>
    <row r="1" spans="1:31" ht="31" customHeight="1" x14ac:dyDescent="0.6">
      <c r="A1" s="61" t="s">
        <v>94</v>
      </c>
      <c r="L1" s="62" t="s">
        <v>95</v>
      </c>
      <c r="W1" s="62" t="s">
        <v>96</v>
      </c>
    </row>
    <row r="2" spans="1:31" ht="29.15" customHeight="1" x14ac:dyDescent="0.35"/>
    <row r="3" spans="1:31" ht="21.65" customHeight="1" x14ac:dyDescent="0.55000000000000004">
      <c r="A3" s="80" t="s">
        <v>93</v>
      </c>
      <c r="L3" s="80" t="s">
        <v>93</v>
      </c>
      <c r="M3" s="52"/>
      <c r="N3" s="52"/>
      <c r="O3" s="52"/>
      <c r="P3" s="79"/>
      <c r="Q3" s="79"/>
      <c r="R3" s="79"/>
      <c r="S3" s="79"/>
      <c r="T3" s="79"/>
      <c r="W3" s="80" t="s">
        <v>93</v>
      </c>
      <c r="X3" s="52"/>
      <c r="Y3" s="52"/>
      <c r="Z3" s="52"/>
      <c r="AA3" s="106"/>
      <c r="AB3" s="106"/>
      <c r="AC3" s="106"/>
      <c r="AD3" s="106"/>
      <c r="AE3" s="106"/>
    </row>
    <row r="4" spans="1:3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29" x14ac:dyDescent="0.35">
      <c r="B5" s="6" t="s">
        <v>0</v>
      </c>
      <c r="C5" s="6" t="s">
        <v>18</v>
      </c>
      <c r="D5" s="6" t="s">
        <v>24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12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19" t="s">
        <v>2</v>
      </c>
      <c r="B6" s="8">
        <v>160877</v>
      </c>
      <c r="C6" s="8">
        <v>1062</v>
      </c>
      <c r="D6" s="8">
        <v>0</v>
      </c>
      <c r="E6" s="8">
        <v>0</v>
      </c>
      <c r="F6" s="8">
        <v>0</v>
      </c>
      <c r="G6" s="8">
        <v>185270</v>
      </c>
      <c r="H6" s="8">
        <v>0</v>
      </c>
      <c r="I6" s="8">
        <v>186332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19" t="s">
        <v>3</v>
      </c>
      <c r="B7" s="8">
        <v>3</v>
      </c>
      <c r="C7" s="8">
        <v>10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10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0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1">SUM(Y7:AD7)</f>
        <v>0</v>
      </c>
    </row>
    <row r="8" spans="1:31" x14ac:dyDescent="0.35">
      <c r="A8" s="19" t="s">
        <v>26</v>
      </c>
      <c r="B8" s="8">
        <v>16433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1"/>
        <v>0</v>
      </c>
    </row>
    <row r="9" spans="1:31" x14ac:dyDescent="0.35">
      <c r="A9" s="19" t="s">
        <v>27</v>
      </c>
      <c r="B9" s="8">
        <v>31823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1"/>
        <v>0</v>
      </c>
    </row>
    <row r="10" spans="1:31" x14ac:dyDescent="0.35">
      <c r="A10" s="4" t="s">
        <v>28</v>
      </c>
      <c r="B10" s="8">
        <v>14750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1"/>
        <v>0</v>
      </c>
    </row>
    <row r="11" spans="1:31" x14ac:dyDescent="0.35">
      <c r="A11" s="19" t="s">
        <v>29</v>
      </c>
      <c r="B11" s="8">
        <v>223890</v>
      </c>
      <c r="C11" s="8">
        <v>1071</v>
      </c>
      <c r="D11" s="8">
        <v>0</v>
      </c>
      <c r="E11" s="8">
        <v>0</v>
      </c>
      <c r="F11" s="8">
        <v>0</v>
      </c>
      <c r="G11" s="8">
        <v>185270</v>
      </c>
      <c r="H11" s="8">
        <v>0</v>
      </c>
      <c r="I11" s="8">
        <v>186342</v>
      </c>
      <c r="L11" s="4" t="s">
        <v>29</v>
      </c>
      <c r="M11" s="28">
        <f>SUM(M6:M10)</f>
        <v>0</v>
      </c>
      <c r="N11" s="28">
        <f t="shared" ref="N11:T11" si="2">SUM(N6:N10)</f>
        <v>0</v>
      </c>
      <c r="O11" s="28">
        <f t="shared" si="2"/>
        <v>0</v>
      </c>
      <c r="P11" s="28">
        <f t="shared" si="2"/>
        <v>0</v>
      </c>
      <c r="Q11" s="28">
        <f t="shared" si="2"/>
        <v>0</v>
      </c>
      <c r="R11" s="28">
        <f t="shared" si="2"/>
        <v>0</v>
      </c>
      <c r="S11" s="28">
        <f t="shared" si="2"/>
        <v>0</v>
      </c>
      <c r="T11" s="28">
        <f t="shared" si="2"/>
        <v>0</v>
      </c>
      <c r="W11" s="4" t="s">
        <v>29</v>
      </c>
      <c r="X11" s="28">
        <f>SUM(X6:X10)</f>
        <v>0</v>
      </c>
      <c r="Y11" s="28">
        <f t="shared" ref="Y11:AE11" si="3">SUM(Y6:Y10)</f>
        <v>0</v>
      </c>
      <c r="Z11" s="28">
        <f t="shared" si="3"/>
        <v>0</v>
      </c>
      <c r="AA11" s="28">
        <f t="shared" si="3"/>
        <v>0</v>
      </c>
      <c r="AB11" s="28">
        <f t="shared" si="3"/>
        <v>0</v>
      </c>
      <c r="AC11" s="28">
        <f t="shared" si="3"/>
        <v>0</v>
      </c>
      <c r="AD11" s="28">
        <f t="shared" si="3"/>
        <v>0</v>
      </c>
      <c r="AE11" s="28">
        <f t="shared" si="3"/>
        <v>0</v>
      </c>
    </row>
    <row r="12" spans="1:31" ht="18.5" x14ac:dyDescent="0.45">
      <c r="A12" s="71"/>
      <c r="L12" s="103"/>
      <c r="M12" s="103"/>
      <c r="N12" s="103"/>
      <c r="O12" s="103"/>
      <c r="W12" s="103"/>
      <c r="X12" s="109"/>
      <c r="Y12" s="109"/>
      <c r="Z12" s="109"/>
    </row>
    <row r="14" spans="1:31" ht="23.5" x14ac:dyDescent="0.55000000000000004">
      <c r="A14" s="56" t="s">
        <v>32</v>
      </c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x14ac:dyDescent="0.35">
      <c r="A15" s="37"/>
      <c r="B15" s="22" t="s">
        <v>33</v>
      </c>
      <c r="C15" s="22" t="s">
        <v>5</v>
      </c>
      <c r="D15" s="22" t="s">
        <v>7</v>
      </c>
      <c r="E15" s="22" t="s">
        <v>8</v>
      </c>
      <c r="F15" s="22" t="s">
        <v>9</v>
      </c>
      <c r="G15" s="22" t="s">
        <v>10</v>
      </c>
      <c r="H15" s="22" t="s">
        <v>11</v>
      </c>
      <c r="I15" s="22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43.5" customHeight="1" x14ac:dyDescent="0.35">
      <c r="A16" s="58"/>
      <c r="B16" s="6" t="s">
        <v>34</v>
      </c>
      <c r="C16" s="6" t="s">
        <v>18</v>
      </c>
      <c r="D16" s="6" t="s">
        <v>24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12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">
        <v>432075</v>
      </c>
      <c r="C17" s="8">
        <v>2318</v>
      </c>
      <c r="D17" s="8">
        <v>0</v>
      </c>
      <c r="E17" s="8">
        <v>0</v>
      </c>
      <c r="F17" s="8">
        <v>0</v>
      </c>
      <c r="G17" s="8">
        <v>504531</v>
      </c>
      <c r="H17" s="8">
        <v>0</v>
      </c>
      <c r="I17" s="8">
        <v>506849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119025</v>
      </c>
      <c r="C18" s="8">
        <v>3473</v>
      </c>
      <c r="D18" s="8">
        <v>63992</v>
      </c>
      <c r="E18" s="8">
        <v>0</v>
      </c>
      <c r="F18" s="8">
        <v>1316</v>
      </c>
      <c r="G18" s="8">
        <v>72215</v>
      </c>
      <c r="H18" s="8">
        <v>0</v>
      </c>
      <c r="I18" s="8">
        <v>140995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4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5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4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5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4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5"/>
        <v>0</v>
      </c>
    </row>
    <row r="21" spans="1:32" x14ac:dyDescent="0.35">
      <c r="A21" s="4" t="s">
        <v>39</v>
      </c>
      <c r="B21" s="8">
        <v>14299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4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5"/>
        <v>0</v>
      </c>
    </row>
    <row r="22" spans="1:32" x14ac:dyDescent="0.35">
      <c r="A22" s="4" t="s">
        <v>40</v>
      </c>
      <c r="B22" s="8">
        <v>118132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4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5"/>
        <v>0</v>
      </c>
    </row>
    <row r="23" spans="1:32" x14ac:dyDescent="0.35">
      <c r="A23" s="4" t="s">
        <v>29</v>
      </c>
      <c r="B23" s="8">
        <f>SUM(B17:B22)</f>
        <v>683531</v>
      </c>
      <c r="C23" s="8">
        <v>5791</v>
      </c>
      <c r="D23" s="8">
        <v>63992</v>
      </c>
      <c r="E23" s="8">
        <v>0</v>
      </c>
      <c r="F23" s="8">
        <v>1316</v>
      </c>
      <c r="G23" s="8">
        <v>576746</v>
      </c>
      <c r="H23" s="8">
        <v>0</v>
      </c>
      <c r="I23" s="8">
        <v>647844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4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5"/>
        <v>0</v>
      </c>
    </row>
    <row r="24" spans="1:32" ht="18.649999999999999" customHeight="1" x14ac:dyDescent="0.35">
      <c r="A24" s="73"/>
      <c r="B24" s="74"/>
      <c r="C24" s="74"/>
      <c r="D24" s="74"/>
      <c r="E24" s="74"/>
      <c r="G24" s="74"/>
      <c r="H24" s="74"/>
      <c r="L24" s="102"/>
      <c r="M24" s="102"/>
      <c r="N24" s="102"/>
      <c r="O24" s="102"/>
      <c r="P24" s="102"/>
      <c r="Q24" s="104"/>
      <c r="R24" s="104"/>
      <c r="S24" s="104"/>
      <c r="T24" s="104"/>
      <c r="W24" s="102"/>
      <c r="X24" s="102"/>
      <c r="Y24" s="102"/>
      <c r="Z24" s="102"/>
      <c r="AA24" s="102"/>
      <c r="AB24" s="104"/>
      <c r="AC24" s="104"/>
      <c r="AD24" s="104"/>
      <c r="AE24" s="104"/>
    </row>
    <row r="25" spans="1:32" ht="18.5" x14ac:dyDescent="0.45">
      <c r="A25" s="55"/>
    </row>
    <row r="26" spans="1:32" ht="23.5" x14ac:dyDescent="0.55000000000000004">
      <c r="A26" s="56" t="s">
        <v>43</v>
      </c>
      <c r="L26" s="56" t="s">
        <v>43</v>
      </c>
      <c r="W26" s="56" t="s">
        <v>43</v>
      </c>
    </row>
    <row r="27" spans="1:32" x14ac:dyDescent="0.35">
      <c r="A27" s="17"/>
      <c r="B27" s="22" t="s">
        <v>5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J27" s="7" t="s">
        <v>12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58"/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8"/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8">
        <v>14713</v>
      </c>
      <c r="C29" s="8">
        <v>0</v>
      </c>
      <c r="D29" s="8">
        <v>0</v>
      </c>
      <c r="E29" s="8">
        <v>5937</v>
      </c>
      <c r="F29" s="8">
        <v>0</v>
      </c>
      <c r="G29" s="8">
        <v>0</v>
      </c>
      <c r="H29" s="8">
        <v>3550</v>
      </c>
      <c r="I29" s="8">
        <v>24200</v>
      </c>
      <c r="J29" s="8">
        <f>SUM(B29:I29)</f>
        <v>48400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8">
        <v>37955</v>
      </c>
      <c r="C30" s="8">
        <v>0</v>
      </c>
      <c r="D30" s="8">
        <v>17469</v>
      </c>
      <c r="E30" s="8">
        <v>1145908</v>
      </c>
      <c r="F30" s="8">
        <v>250149</v>
      </c>
      <c r="G30" s="8">
        <v>0</v>
      </c>
      <c r="H30" s="8">
        <v>72250</v>
      </c>
      <c r="I30" s="8">
        <v>1547331</v>
      </c>
      <c r="J30" s="8">
        <f>SUM(B30:I30)</f>
        <v>3071062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44318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67327</v>
      </c>
      <c r="I31" s="8">
        <v>174656</v>
      </c>
      <c r="J31" s="8">
        <f>SUM(B31:I31)</f>
        <v>286301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6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7">SUM(X31:AE31)</f>
        <v>0</v>
      </c>
    </row>
    <row r="32" spans="1:32" x14ac:dyDescent="0.35">
      <c r="A32" s="4" t="s">
        <v>52</v>
      </c>
      <c r="B32" s="8">
        <v>1018383</v>
      </c>
      <c r="C32" s="8">
        <v>0</v>
      </c>
      <c r="D32" s="8">
        <v>0</v>
      </c>
      <c r="E32" s="8">
        <v>248312</v>
      </c>
      <c r="F32" s="8">
        <v>0</v>
      </c>
      <c r="G32" s="8">
        <v>0</v>
      </c>
      <c r="H32" s="8">
        <v>1645</v>
      </c>
      <c r="I32" s="8">
        <v>1268340</v>
      </c>
      <c r="J32" s="8">
        <f>SUM(B32:I32)</f>
        <v>2536680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6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7"/>
        <v>0</v>
      </c>
    </row>
    <row r="33" spans="1:32" x14ac:dyDescent="0.35">
      <c r="A33" s="4" t="s">
        <v>53</v>
      </c>
      <c r="B33" s="8">
        <v>63209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299993</v>
      </c>
      <c r="I33" s="8">
        <v>462744</v>
      </c>
      <c r="J33" s="8">
        <f t="shared" ref="J33:J37" si="8">SUM(B33:I33)</f>
        <v>825946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6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7"/>
        <v>0</v>
      </c>
    </row>
    <row r="34" spans="1:32" x14ac:dyDescent="0.35">
      <c r="A34" s="4" t="s">
        <v>54</v>
      </c>
      <c r="B34" s="8">
        <v>942</v>
      </c>
      <c r="C34" s="8">
        <v>0</v>
      </c>
      <c r="D34" s="8">
        <v>0</v>
      </c>
      <c r="E34" s="8">
        <v>0</v>
      </c>
      <c r="F34" s="8">
        <v>51615</v>
      </c>
      <c r="G34" s="8">
        <v>0</v>
      </c>
      <c r="H34" s="8">
        <v>194464</v>
      </c>
      <c r="I34" s="8">
        <v>318462</v>
      </c>
      <c r="J34" s="8">
        <f t="shared" si="8"/>
        <v>565483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6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7"/>
        <v>0</v>
      </c>
    </row>
    <row r="35" spans="1:32" x14ac:dyDescent="0.35">
      <c r="A35" s="4" t="s">
        <v>55</v>
      </c>
      <c r="B35" s="8">
        <v>118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71125</v>
      </c>
      <c r="I35" s="8">
        <v>323555</v>
      </c>
      <c r="J35" s="8">
        <f t="shared" si="8"/>
        <v>394798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6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7"/>
        <v>0</v>
      </c>
    </row>
    <row r="36" spans="1:32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1834</v>
      </c>
      <c r="I36" s="8">
        <v>1834</v>
      </c>
      <c r="J36" s="8">
        <f t="shared" si="8"/>
        <v>3668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6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7"/>
        <v>0</v>
      </c>
    </row>
    <row r="37" spans="1:32" x14ac:dyDescent="0.35">
      <c r="A37" s="4" t="s">
        <v>29</v>
      </c>
      <c r="B37" s="8">
        <v>1179638</v>
      </c>
      <c r="C37" s="8">
        <v>0</v>
      </c>
      <c r="D37" s="8">
        <v>17469</v>
      </c>
      <c r="E37" s="8">
        <v>1400157</v>
      </c>
      <c r="F37" s="8">
        <v>301764</v>
      </c>
      <c r="G37" s="8">
        <v>0</v>
      </c>
      <c r="H37" s="8">
        <f>SUM(H29:H36)</f>
        <v>712188</v>
      </c>
      <c r="I37" s="8">
        <v>4121122</v>
      </c>
      <c r="J37" s="8">
        <f t="shared" si="8"/>
        <v>7732338</v>
      </c>
      <c r="L37" s="4" t="s">
        <v>29</v>
      </c>
      <c r="M37" s="8">
        <f>SUM(M29:M36)</f>
        <v>0</v>
      </c>
      <c r="N37" s="8">
        <f t="shared" ref="N37:T37" si="9">SUM(N29:N36)</f>
        <v>0</v>
      </c>
      <c r="O37" s="8">
        <f t="shared" si="9"/>
        <v>0</v>
      </c>
      <c r="P37" s="8">
        <f t="shared" si="9"/>
        <v>0</v>
      </c>
      <c r="Q37" s="8">
        <f t="shared" si="9"/>
        <v>0</v>
      </c>
      <c r="R37" s="8">
        <f t="shared" si="9"/>
        <v>0</v>
      </c>
      <c r="S37" s="8">
        <f t="shared" si="9"/>
        <v>0</v>
      </c>
      <c r="T37" s="8">
        <f t="shared" si="9"/>
        <v>0</v>
      </c>
      <c r="U37" s="8">
        <f t="shared" si="6"/>
        <v>0</v>
      </c>
      <c r="W37" s="4" t="s">
        <v>29</v>
      </c>
      <c r="X37" s="8"/>
      <c r="Y37" s="8">
        <f t="shared" ref="Y37:AE37" si="10">SUM(Y29:Y36)</f>
        <v>0</v>
      </c>
      <c r="Z37" s="8">
        <f t="shared" si="10"/>
        <v>0</v>
      </c>
      <c r="AA37" s="8">
        <f t="shared" si="10"/>
        <v>0</v>
      </c>
      <c r="AB37" s="8">
        <f t="shared" si="10"/>
        <v>0</v>
      </c>
      <c r="AC37" s="8">
        <f t="shared" si="10"/>
        <v>0</v>
      </c>
      <c r="AD37" s="8">
        <f t="shared" si="10"/>
        <v>0</v>
      </c>
      <c r="AE37" s="8">
        <f t="shared" si="10"/>
        <v>0</v>
      </c>
      <c r="AF37" s="8">
        <f t="shared" si="7"/>
        <v>0</v>
      </c>
    </row>
    <row r="38" spans="1:32" x14ac:dyDescent="0.35">
      <c r="A38" s="11"/>
      <c r="B38" s="30"/>
      <c r="C38" s="30"/>
      <c r="D38" s="30"/>
      <c r="E38" s="30"/>
      <c r="F38" s="30"/>
      <c r="G38" s="30"/>
      <c r="H38" s="30"/>
      <c r="I38" s="30"/>
      <c r="J38" s="5"/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6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7"/>
        <v>0</v>
      </c>
    </row>
    <row r="39" spans="1:32" ht="15.5" x14ac:dyDescent="0.35">
      <c r="A39" s="71"/>
      <c r="D39" s="34"/>
      <c r="L39" s="60"/>
      <c r="O39" s="34"/>
      <c r="W39" s="60"/>
      <c r="Z39" s="34"/>
    </row>
    <row r="41" spans="1:32" ht="18.5" x14ac:dyDescent="0.45">
      <c r="A41" s="43" t="s">
        <v>58</v>
      </c>
    </row>
    <row r="59" spans="1:8" x14ac:dyDescent="0.35">
      <c r="D59" s="41"/>
      <c r="G59" s="2"/>
    </row>
    <row r="60" spans="1:8" x14ac:dyDescent="0.35">
      <c r="A60" s="2"/>
    </row>
    <row r="61" spans="1:8" x14ac:dyDescent="0.35">
      <c r="A61" s="4" t="s">
        <v>2</v>
      </c>
      <c r="B61" s="8">
        <f>SUM(B6/1000)</f>
        <v>160.87700000000001</v>
      </c>
      <c r="D61" s="4" t="s">
        <v>49</v>
      </c>
      <c r="E61" s="8">
        <f>SUM(J29)</f>
        <v>48400</v>
      </c>
      <c r="G61" s="5" t="s">
        <v>18</v>
      </c>
      <c r="H61" s="8">
        <f>SUM(B37/1000)</f>
        <v>1179.6379999999999</v>
      </c>
    </row>
    <row r="62" spans="1:8" x14ac:dyDescent="0.35">
      <c r="A62" s="4" t="s">
        <v>3</v>
      </c>
      <c r="B62" s="8">
        <f>SUM(B7/1000)</f>
        <v>3.0000000000000001E-3</v>
      </c>
      <c r="D62" s="4" t="s">
        <v>50</v>
      </c>
      <c r="E62" s="8">
        <f t="shared" ref="E62:E65" si="11">SUM(J30)</f>
        <v>3071062</v>
      </c>
      <c r="G62" s="5" t="s">
        <v>46</v>
      </c>
      <c r="H62" s="8">
        <f>SUM(C37)</f>
        <v>0</v>
      </c>
    </row>
    <row r="63" spans="1:8" x14ac:dyDescent="0.35">
      <c r="A63" s="4" t="s">
        <v>26</v>
      </c>
      <c r="B63" s="8">
        <f>SUM(B8/1000)</f>
        <v>16.433</v>
      </c>
      <c r="D63" s="4" t="s">
        <v>51</v>
      </c>
      <c r="E63" s="8">
        <f t="shared" si="11"/>
        <v>286301</v>
      </c>
      <c r="G63" s="5" t="s">
        <v>59</v>
      </c>
      <c r="H63" s="8">
        <f>SUM(D37/1000)</f>
        <v>17.469000000000001</v>
      </c>
    </row>
    <row r="64" spans="1:8" x14ac:dyDescent="0.35">
      <c r="A64" s="4" t="s">
        <v>27</v>
      </c>
      <c r="B64" s="8">
        <f>SUM(B9/1000)</f>
        <v>31.823</v>
      </c>
      <c r="D64" s="4" t="s">
        <v>52</v>
      </c>
      <c r="E64" s="8">
        <f t="shared" si="11"/>
        <v>2536680</v>
      </c>
      <c r="G64" s="5" t="s">
        <v>47</v>
      </c>
      <c r="H64" s="8">
        <f>SUM(E37/1000)</f>
        <v>1400.1569999999999</v>
      </c>
    </row>
    <row r="65" spans="1:9" x14ac:dyDescent="0.35">
      <c r="A65" s="4" t="s">
        <v>28</v>
      </c>
      <c r="B65" s="8">
        <f>SUM(B10/1000)</f>
        <v>14.75</v>
      </c>
      <c r="D65" s="4" t="s">
        <v>53</v>
      </c>
      <c r="E65" s="8">
        <f t="shared" si="11"/>
        <v>825946</v>
      </c>
      <c r="G65" s="5" t="s">
        <v>22</v>
      </c>
      <c r="H65" s="8">
        <f>SUM(F37/1000)</f>
        <v>301.76400000000001</v>
      </c>
    </row>
    <row r="66" spans="1:9" x14ac:dyDescent="0.35">
      <c r="D66" s="4" t="s">
        <v>60</v>
      </c>
      <c r="E66" s="8">
        <f>SUM(J34:J36)</f>
        <v>963949</v>
      </c>
      <c r="G66" s="5" t="s">
        <v>23</v>
      </c>
      <c r="H66" s="8">
        <f>SUM(G37)</f>
        <v>0</v>
      </c>
    </row>
    <row r="67" spans="1:9" ht="18.649999999999999" customHeight="1" x14ac:dyDescent="0.35">
      <c r="D67" s="16"/>
      <c r="E67" s="18"/>
      <c r="G67" s="5" t="s">
        <v>44</v>
      </c>
      <c r="H67" s="8">
        <f>SUM(H37/1000)</f>
        <v>712.18799999999999</v>
      </c>
    </row>
    <row r="68" spans="1:9" x14ac:dyDescent="0.35">
      <c r="G68" s="5" t="s">
        <v>45</v>
      </c>
      <c r="H68" s="8">
        <f>SUM(I37/1000)</f>
        <v>4121.1220000000003</v>
      </c>
    </row>
    <row r="70" spans="1:9" ht="18.5" x14ac:dyDescent="0.45">
      <c r="A70" s="47"/>
      <c r="B70" s="47"/>
      <c r="C70" s="47"/>
      <c r="D70" s="47"/>
      <c r="E70" s="48"/>
      <c r="F70" s="49"/>
      <c r="G70" s="49"/>
      <c r="H70" s="49"/>
      <c r="I70" s="49"/>
    </row>
    <row r="88" spans="5:6" x14ac:dyDescent="0.35">
      <c r="E88" s="4" t="s">
        <v>0</v>
      </c>
      <c r="F88" s="8">
        <f>SUM(B11/1000)</f>
        <v>223.89</v>
      </c>
    </row>
    <row r="89" spans="5:6" x14ac:dyDescent="0.35">
      <c r="E89" s="4" t="s">
        <v>62</v>
      </c>
      <c r="F89" s="8">
        <f>SUM(I37/1000)</f>
        <v>4121.1220000000003</v>
      </c>
    </row>
    <row r="108" spans="4:4" ht="16" x14ac:dyDescent="0.35">
      <c r="D108" s="50"/>
    </row>
  </sheetData>
  <mergeCells count="7">
    <mergeCell ref="AA3:AE3"/>
    <mergeCell ref="L12:O12"/>
    <mergeCell ref="W12:Z12"/>
    <mergeCell ref="L24:P24"/>
    <mergeCell ref="Q24:T24"/>
    <mergeCell ref="W24:AA24"/>
    <mergeCell ref="AB24:AE2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12DD9-49A4-4BF8-A798-D141ABA9FBAA}">
  <dimension ref="A1:AF110"/>
  <sheetViews>
    <sheetView topLeftCell="A52" zoomScale="70" zoomScaleNormal="70" workbookViewId="0">
      <selection activeCell="H69" sqref="H69"/>
    </sheetView>
  </sheetViews>
  <sheetFormatPr defaultRowHeight="14.5" x14ac:dyDescent="0.35"/>
  <cols>
    <col min="1" max="1" width="42.453125" customWidth="1"/>
    <col min="2" max="2" width="25.36328125" customWidth="1"/>
    <col min="3" max="3" width="24" customWidth="1"/>
    <col min="4" max="4" width="21.90625" customWidth="1"/>
    <col min="5" max="5" width="21.08984375" customWidth="1"/>
    <col min="6" max="6" width="20.08984375" customWidth="1"/>
    <col min="7" max="7" width="17.81640625" customWidth="1"/>
    <col min="8" max="8" width="15.54296875" customWidth="1"/>
    <col min="9" max="9" width="14.453125" customWidth="1"/>
    <col min="10" max="10" width="18.08984375" customWidth="1"/>
    <col min="12" max="12" width="43.453125" customWidth="1"/>
    <col min="13" max="13" width="21.54296875" customWidth="1"/>
    <col min="14" max="14" width="23.1796875" customWidth="1"/>
    <col min="15" max="15" width="19.81640625" customWidth="1"/>
    <col min="16" max="16" width="21.453125" customWidth="1"/>
    <col min="17" max="17" width="20.54296875" customWidth="1"/>
    <col min="18" max="18" width="15.81640625" customWidth="1"/>
    <col min="19" max="19" width="14.1796875" customWidth="1"/>
    <col min="20" max="21" width="15.1796875" customWidth="1"/>
    <col min="23" max="23" width="46.453125" customWidth="1"/>
    <col min="24" max="24" width="21.81640625" customWidth="1"/>
    <col min="25" max="25" width="19.1796875" customWidth="1"/>
    <col min="26" max="26" width="25.81640625" customWidth="1"/>
    <col min="27" max="28" width="18.81640625" customWidth="1"/>
    <col min="29" max="29" width="14.1796875" customWidth="1"/>
    <col min="30" max="30" width="13.81640625" customWidth="1"/>
    <col min="31" max="31" width="15" customWidth="1"/>
  </cols>
  <sheetData>
    <row r="1" spans="1:31" ht="27.65" customHeight="1" x14ac:dyDescent="0.6">
      <c r="A1" s="39" t="s">
        <v>97</v>
      </c>
      <c r="L1" s="62" t="s">
        <v>98</v>
      </c>
      <c r="W1" s="62" t="s">
        <v>99</v>
      </c>
    </row>
    <row r="3" spans="1:31" ht="23.5" x14ac:dyDescent="0.55000000000000004">
      <c r="A3" s="80" t="s">
        <v>93</v>
      </c>
      <c r="L3" s="80" t="s">
        <v>93</v>
      </c>
      <c r="M3" s="52"/>
      <c r="N3" s="52"/>
      <c r="O3" s="52"/>
      <c r="P3" s="106"/>
      <c r="Q3" s="106"/>
      <c r="R3" s="106"/>
      <c r="S3" s="106"/>
      <c r="T3" s="106"/>
      <c r="W3" s="80" t="s">
        <v>93</v>
      </c>
      <c r="X3" s="52"/>
      <c r="Y3" s="52"/>
      <c r="Z3" s="52"/>
      <c r="AA3" s="106"/>
      <c r="AB3" s="106"/>
      <c r="AC3" s="106"/>
      <c r="AD3" s="106"/>
      <c r="AE3" s="106"/>
    </row>
    <row r="4" spans="1:3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29" x14ac:dyDescent="0.35">
      <c r="A5" s="17"/>
      <c r="B5" s="6" t="s">
        <v>0</v>
      </c>
      <c r="C5" s="6" t="s">
        <v>18</v>
      </c>
      <c r="D5" s="6" t="s">
        <v>24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4" t="s">
        <v>2</v>
      </c>
      <c r="B6" s="8">
        <v>110460</v>
      </c>
      <c r="C6" s="8">
        <v>9390</v>
      </c>
      <c r="D6" s="8">
        <v>0</v>
      </c>
      <c r="E6" s="8">
        <v>0</v>
      </c>
      <c r="F6" s="8">
        <v>123889</v>
      </c>
      <c r="G6" s="8">
        <v>5009</v>
      </c>
      <c r="H6" s="8">
        <v>0</v>
      </c>
      <c r="I6" s="8">
        <v>138289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19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0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1">SUM(Y7:AD7)</f>
        <v>0</v>
      </c>
    </row>
    <row r="8" spans="1:31" x14ac:dyDescent="0.35">
      <c r="A8" s="19" t="s">
        <v>26</v>
      </c>
      <c r="B8" s="8">
        <v>372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1"/>
        <v>0</v>
      </c>
    </row>
    <row r="9" spans="1:31" x14ac:dyDescent="0.35">
      <c r="A9" s="19" t="s">
        <v>27</v>
      </c>
      <c r="B9" s="8">
        <v>565470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1"/>
        <v>0</v>
      </c>
    </row>
    <row r="10" spans="1:31" x14ac:dyDescent="0.35">
      <c r="A10" s="4" t="s">
        <v>28</v>
      </c>
      <c r="B10" s="8">
        <v>5440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1"/>
        <v>0</v>
      </c>
    </row>
    <row r="11" spans="1:31" x14ac:dyDescent="0.35">
      <c r="A11" s="19" t="s">
        <v>29</v>
      </c>
      <c r="B11" s="8">
        <v>681750</v>
      </c>
      <c r="C11" s="8">
        <v>9390</v>
      </c>
      <c r="D11" s="8">
        <v>0</v>
      </c>
      <c r="E11" s="8">
        <v>0</v>
      </c>
      <c r="F11" s="8">
        <v>123889</v>
      </c>
      <c r="G11" s="8">
        <v>5009</v>
      </c>
      <c r="H11" s="8">
        <v>0</v>
      </c>
      <c r="I11" s="8">
        <v>138289</v>
      </c>
      <c r="L11" s="4" t="s">
        <v>29</v>
      </c>
      <c r="M11" s="28">
        <f>SUM(M6:M10)</f>
        <v>0</v>
      </c>
      <c r="N11" s="28">
        <f t="shared" ref="N11:T11" si="2">SUM(N6:N10)</f>
        <v>0</v>
      </c>
      <c r="O11" s="28">
        <f t="shared" si="2"/>
        <v>0</v>
      </c>
      <c r="P11" s="28">
        <f t="shared" si="2"/>
        <v>0</v>
      </c>
      <c r="Q11" s="28">
        <f t="shared" si="2"/>
        <v>0</v>
      </c>
      <c r="R11" s="28">
        <f t="shared" si="2"/>
        <v>0</v>
      </c>
      <c r="S11" s="28">
        <f t="shared" si="2"/>
        <v>0</v>
      </c>
      <c r="T11" s="28">
        <f t="shared" si="2"/>
        <v>0</v>
      </c>
      <c r="W11" s="4" t="s">
        <v>29</v>
      </c>
      <c r="X11" s="28">
        <f>SUM(X6:X10)</f>
        <v>0</v>
      </c>
      <c r="Y11" s="28">
        <f t="shared" ref="Y11:AE11" si="3">SUM(Y6:Y10)</f>
        <v>0</v>
      </c>
      <c r="Z11" s="28">
        <f t="shared" si="3"/>
        <v>0</v>
      </c>
      <c r="AA11" s="28">
        <f t="shared" si="3"/>
        <v>0</v>
      </c>
      <c r="AB11" s="28">
        <f t="shared" si="3"/>
        <v>0</v>
      </c>
      <c r="AC11" s="28">
        <f t="shared" si="3"/>
        <v>0</v>
      </c>
      <c r="AD11" s="28">
        <f t="shared" si="3"/>
        <v>0</v>
      </c>
      <c r="AE11" s="28">
        <f t="shared" si="3"/>
        <v>0</v>
      </c>
    </row>
    <row r="12" spans="1:31" ht="18.649999999999999" customHeight="1" x14ac:dyDescent="0.35">
      <c r="A12" s="110"/>
      <c r="B12" s="110"/>
      <c r="C12" s="110"/>
      <c r="D12" s="110"/>
      <c r="E12" s="110"/>
      <c r="L12" s="111"/>
      <c r="M12" s="112"/>
      <c r="N12" s="112"/>
      <c r="O12" s="112"/>
      <c r="W12" s="111"/>
      <c r="X12" s="112"/>
      <c r="Y12" s="112"/>
      <c r="Z12" s="112"/>
    </row>
    <row r="14" spans="1:31" ht="23.5" x14ac:dyDescent="0.55000000000000004">
      <c r="A14" s="68" t="s">
        <v>32</v>
      </c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x14ac:dyDescent="0.35">
      <c r="A15" s="36"/>
      <c r="B15" s="22" t="s">
        <v>33</v>
      </c>
      <c r="C15" s="22" t="s">
        <v>5</v>
      </c>
      <c r="D15" s="22" t="s">
        <v>7</v>
      </c>
      <c r="E15" s="22" t="s">
        <v>8</v>
      </c>
      <c r="F15" s="22" t="s">
        <v>9</v>
      </c>
      <c r="G15" s="22" t="s">
        <v>10</v>
      </c>
      <c r="H15" s="22" t="s">
        <v>11</v>
      </c>
      <c r="I15" s="22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29" x14ac:dyDescent="0.35">
      <c r="A16" s="58"/>
      <c r="B16" s="6" t="s">
        <v>34</v>
      </c>
      <c r="C16" s="6" t="s">
        <v>18</v>
      </c>
      <c r="D16" s="6" t="s">
        <v>24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82927</v>
      </c>
      <c r="C18" s="8">
        <v>1692</v>
      </c>
      <c r="D18" s="8">
        <v>0</v>
      </c>
      <c r="E18" s="8">
        <v>0</v>
      </c>
      <c r="F18" s="8">
        <v>0</v>
      </c>
      <c r="G18" s="8">
        <v>97956</v>
      </c>
      <c r="H18" s="8">
        <v>0</v>
      </c>
      <c r="I18" s="8">
        <v>99648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4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5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4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5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4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5"/>
        <v>0</v>
      </c>
    </row>
    <row r="21" spans="1:32" x14ac:dyDescent="0.35">
      <c r="A21" s="4" t="s">
        <v>39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4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5"/>
        <v>0</v>
      </c>
    </row>
    <row r="22" spans="1:32" x14ac:dyDescent="0.35">
      <c r="A22" s="4" t="s">
        <v>40</v>
      </c>
      <c r="B22" s="8">
        <v>24141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4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5"/>
        <v>0</v>
      </c>
    </row>
    <row r="23" spans="1:32" x14ac:dyDescent="0.35">
      <c r="A23" s="4" t="s">
        <v>29</v>
      </c>
      <c r="B23" s="8">
        <v>107068</v>
      </c>
      <c r="C23" s="8">
        <v>1692</v>
      </c>
      <c r="D23" s="8">
        <v>0</v>
      </c>
      <c r="E23" s="8">
        <v>0</v>
      </c>
      <c r="F23" s="8">
        <v>0</v>
      </c>
      <c r="G23" s="8">
        <v>97956</v>
      </c>
      <c r="H23" s="8">
        <v>0</v>
      </c>
      <c r="I23" s="8">
        <v>99648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4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5"/>
        <v>0</v>
      </c>
    </row>
    <row r="24" spans="1:32" ht="15.65" customHeight="1" x14ac:dyDescent="0.35">
      <c r="A24" s="71"/>
      <c r="F24" s="105"/>
      <c r="G24" s="105"/>
      <c r="H24" s="105"/>
      <c r="I24" s="105"/>
      <c r="J24" s="105"/>
      <c r="L24" s="102"/>
      <c r="M24" s="102"/>
      <c r="N24" s="102"/>
      <c r="O24" s="102"/>
      <c r="P24" s="102"/>
      <c r="Q24" s="104"/>
      <c r="R24" s="104"/>
      <c r="S24" s="104"/>
      <c r="T24" s="104"/>
      <c r="W24" s="102"/>
      <c r="X24" s="102"/>
      <c r="Y24" s="102"/>
      <c r="Z24" s="102"/>
      <c r="AA24" s="102"/>
      <c r="AB24" s="104"/>
      <c r="AC24" s="104"/>
      <c r="AD24" s="104"/>
      <c r="AE24" s="104"/>
    </row>
    <row r="25" spans="1:32" ht="18.5" x14ac:dyDescent="0.45">
      <c r="A25" s="55"/>
    </row>
    <row r="26" spans="1:32" ht="23.5" x14ac:dyDescent="0.55000000000000004">
      <c r="A26" s="55" t="s">
        <v>43</v>
      </c>
      <c r="B26" s="22"/>
      <c r="C26" s="22"/>
      <c r="D26" s="22"/>
      <c r="E26" s="22"/>
      <c r="F26" s="22"/>
      <c r="G26" s="22"/>
      <c r="L26" s="55" t="s">
        <v>43</v>
      </c>
      <c r="W26" s="56" t="s">
        <v>43</v>
      </c>
    </row>
    <row r="27" spans="1:32" x14ac:dyDescent="0.35">
      <c r="B27" s="22" t="s">
        <v>5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9" t="s">
        <v>1</v>
      </c>
      <c r="B28" s="6" t="s">
        <v>18</v>
      </c>
      <c r="C28" s="6" t="s">
        <v>24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48</v>
      </c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8">
        <v>6157</v>
      </c>
      <c r="C29" s="8">
        <v>0</v>
      </c>
      <c r="D29" s="8">
        <v>0</v>
      </c>
      <c r="E29" s="8">
        <v>2275</v>
      </c>
      <c r="F29" s="8">
        <v>0</v>
      </c>
      <c r="G29" s="8">
        <v>0</v>
      </c>
      <c r="H29" s="8">
        <v>0</v>
      </c>
      <c r="I29" s="8">
        <v>3122</v>
      </c>
      <c r="J29" s="8">
        <v>11554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8">
        <v>26197</v>
      </c>
      <c r="C30" s="8">
        <v>0</v>
      </c>
      <c r="D30" s="92" t="s">
        <v>6</v>
      </c>
      <c r="E30" s="8">
        <v>4166</v>
      </c>
      <c r="F30" s="27">
        <v>163775</v>
      </c>
      <c r="G30" s="8">
        <v>0</v>
      </c>
      <c r="H30" s="8">
        <v>10853</v>
      </c>
      <c r="I30" s="8">
        <v>252311</v>
      </c>
      <c r="J30" s="27">
        <v>305747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225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15831</v>
      </c>
      <c r="I31" s="8">
        <v>21739</v>
      </c>
      <c r="J31" s="8">
        <v>37795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6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7">SUM(X31:AE31)</f>
        <v>0</v>
      </c>
    </row>
    <row r="32" spans="1:32" x14ac:dyDescent="0.35">
      <c r="A32" s="4" t="s">
        <v>52</v>
      </c>
      <c r="B32" s="8">
        <v>207338</v>
      </c>
      <c r="C32" s="8">
        <v>0</v>
      </c>
      <c r="D32" s="8">
        <v>0</v>
      </c>
      <c r="E32" s="8">
        <v>52495</v>
      </c>
      <c r="F32" s="8">
        <v>0</v>
      </c>
      <c r="G32" s="8">
        <v>0</v>
      </c>
      <c r="H32" s="8">
        <v>0</v>
      </c>
      <c r="I32" s="27">
        <v>0</v>
      </c>
      <c r="J32" s="27">
        <v>18632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6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7"/>
        <v>0</v>
      </c>
    </row>
    <row r="33" spans="1:32" x14ac:dyDescent="0.35">
      <c r="A33" s="4" t="s">
        <v>53</v>
      </c>
      <c r="B33" s="8">
        <v>217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19275</v>
      </c>
      <c r="I33" s="8">
        <v>109804</v>
      </c>
      <c r="J33" s="8">
        <v>129296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6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7"/>
        <v>0</v>
      </c>
    </row>
    <row r="34" spans="1:32" x14ac:dyDescent="0.35">
      <c r="A34" s="4" t="s">
        <v>54</v>
      </c>
      <c r="B34" s="8">
        <v>614</v>
      </c>
      <c r="C34" s="8">
        <v>0</v>
      </c>
      <c r="D34" s="8">
        <v>0</v>
      </c>
      <c r="E34" s="8">
        <v>0</v>
      </c>
      <c r="F34" s="27">
        <v>29574</v>
      </c>
      <c r="G34" s="8">
        <v>0</v>
      </c>
      <c r="H34" s="8">
        <v>4773</v>
      </c>
      <c r="I34" s="27">
        <v>5193</v>
      </c>
      <c r="J34" s="8">
        <v>115770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6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7"/>
        <v>0</v>
      </c>
    </row>
    <row r="35" spans="1:32" x14ac:dyDescent="0.35">
      <c r="A35" s="4" t="s">
        <v>55</v>
      </c>
      <c r="B35" s="8">
        <v>1337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39972</v>
      </c>
      <c r="I35" s="8">
        <v>9245</v>
      </c>
      <c r="J35" s="8">
        <v>50554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6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7"/>
        <v>0</v>
      </c>
    </row>
    <row r="36" spans="1:32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27">
        <v>0</v>
      </c>
      <c r="J36" s="25">
        <v>72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6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7"/>
        <v>0</v>
      </c>
    </row>
    <row r="37" spans="1:32" x14ac:dyDescent="0.35">
      <c r="A37" s="4" t="s">
        <v>29</v>
      </c>
      <c r="B37" s="8">
        <v>242085</v>
      </c>
      <c r="C37" s="8">
        <v>0</v>
      </c>
      <c r="D37" s="92"/>
      <c r="E37" s="8">
        <v>58936</v>
      </c>
      <c r="F37" s="28">
        <f>SUM(F29:F36)</f>
        <v>193349</v>
      </c>
      <c r="G37" s="8">
        <v>0</v>
      </c>
      <c r="H37" s="8">
        <v>90704</v>
      </c>
      <c r="I37" s="8">
        <v>502013</v>
      </c>
      <c r="J37" s="8">
        <v>958138</v>
      </c>
      <c r="L37" s="4" t="s">
        <v>29</v>
      </c>
      <c r="M37" s="8">
        <f>SUM(M29:M36)</f>
        <v>0</v>
      </c>
      <c r="N37" s="8">
        <f t="shared" ref="N37:T37" si="8">SUM(N29:N36)</f>
        <v>0</v>
      </c>
      <c r="O37" s="8">
        <f t="shared" si="8"/>
        <v>0</v>
      </c>
      <c r="P37" s="8">
        <f t="shared" si="8"/>
        <v>0</v>
      </c>
      <c r="Q37" s="8">
        <f t="shared" si="8"/>
        <v>0</v>
      </c>
      <c r="R37" s="8">
        <f t="shared" si="8"/>
        <v>0</v>
      </c>
      <c r="S37" s="8">
        <f t="shared" si="8"/>
        <v>0</v>
      </c>
      <c r="T37" s="8">
        <f t="shared" si="8"/>
        <v>0</v>
      </c>
      <c r="U37" s="8">
        <f t="shared" si="6"/>
        <v>0</v>
      </c>
      <c r="W37" s="4" t="s">
        <v>29</v>
      </c>
      <c r="X37" s="8"/>
      <c r="Y37" s="8">
        <f t="shared" ref="Y37:AE37" si="9">SUM(Y29:Y36)</f>
        <v>0</v>
      </c>
      <c r="Z37" s="8">
        <f t="shared" si="9"/>
        <v>0</v>
      </c>
      <c r="AA37" s="8">
        <f t="shared" si="9"/>
        <v>0</v>
      </c>
      <c r="AB37" s="8">
        <f t="shared" si="9"/>
        <v>0</v>
      </c>
      <c r="AC37" s="8">
        <f t="shared" si="9"/>
        <v>0</v>
      </c>
      <c r="AD37" s="8">
        <f t="shared" si="9"/>
        <v>0</v>
      </c>
      <c r="AE37" s="8">
        <f t="shared" si="9"/>
        <v>0</v>
      </c>
      <c r="AF37" s="8">
        <f t="shared" si="7"/>
        <v>0</v>
      </c>
    </row>
    <row r="38" spans="1:32" x14ac:dyDescent="0.35">
      <c r="A38" s="11"/>
      <c r="B38" s="5"/>
      <c r="C38" s="30"/>
      <c r="D38" s="30"/>
      <c r="E38" s="30"/>
      <c r="F38" s="30"/>
      <c r="G38" s="30"/>
      <c r="H38" s="30"/>
      <c r="I38" s="30"/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6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7"/>
        <v>0</v>
      </c>
    </row>
    <row r="39" spans="1:32" x14ac:dyDescent="0.35">
      <c r="A39" s="12" t="s">
        <v>57</v>
      </c>
      <c r="B39" s="5">
        <f>SUM(B34:B36)</f>
        <v>1951</v>
      </c>
      <c r="C39" s="5">
        <f t="shared" ref="C39:G39" si="10">SUM(C34:C36)</f>
        <v>0</v>
      </c>
      <c r="D39" s="5">
        <f t="shared" si="10"/>
        <v>0</v>
      </c>
      <c r="E39" s="5">
        <f t="shared" si="10"/>
        <v>0</v>
      </c>
      <c r="F39" s="5">
        <f t="shared" si="10"/>
        <v>29574</v>
      </c>
      <c r="G39" s="5">
        <f t="shared" si="10"/>
        <v>0</v>
      </c>
      <c r="H39" s="5">
        <f>SUM(I34:I36)</f>
        <v>14438</v>
      </c>
      <c r="I39" s="5">
        <f>SUM(J34:J36)</f>
        <v>166396</v>
      </c>
      <c r="J39" s="5">
        <f>SUM(B39:I39)</f>
        <v>212359</v>
      </c>
      <c r="L39" s="12" t="s">
        <v>57</v>
      </c>
      <c r="M39" s="8">
        <f>SUM(M34:M36)</f>
        <v>0</v>
      </c>
      <c r="N39" s="5">
        <f t="shared" ref="N39:U39" si="11">SUM(N34:N36)</f>
        <v>0</v>
      </c>
      <c r="O39" s="5">
        <f t="shared" si="11"/>
        <v>0</v>
      </c>
      <c r="P39" s="8">
        <f>SUM(P34:P36)</f>
        <v>0</v>
      </c>
      <c r="Q39" s="5">
        <f t="shared" si="11"/>
        <v>0</v>
      </c>
      <c r="R39" s="5">
        <f t="shared" si="11"/>
        <v>0</v>
      </c>
      <c r="S39" s="5">
        <f t="shared" si="11"/>
        <v>0</v>
      </c>
      <c r="T39" s="5">
        <f t="shared" si="11"/>
        <v>0</v>
      </c>
      <c r="U39" s="8">
        <f t="shared" si="11"/>
        <v>0</v>
      </c>
      <c r="W39" s="12" t="s">
        <v>57</v>
      </c>
      <c r="X39" s="8">
        <f>SUM(X34:X36)</f>
        <v>0</v>
      </c>
      <c r="Y39" s="5">
        <f t="shared" ref="Y39:Z39" si="12">SUM(Y34:Y36)</f>
        <v>0</v>
      </c>
      <c r="Z39" s="5">
        <f t="shared" si="12"/>
        <v>0</v>
      </c>
      <c r="AA39" s="8">
        <f>SUM(AA34:AA36)</f>
        <v>0</v>
      </c>
      <c r="AB39" s="5">
        <f t="shared" ref="AB39:AF39" si="13">SUM(AB34:AB36)</f>
        <v>0</v>
      </c>
      <c r="AC39" s="5">
        <f t="shared" si="13"/>
        <v>0</v>
      </c>
      <c r="AD39" s="5">
        <f t="shared" si="13"/>
        <v>0</v>
      </c>
      <c r="AE39" s="5">
        <f t="shared" si="13"/>
        <v>0</v>
      </c>
      <c r="AF39" s="8">
        <f t="shared" si="13"/>
        <v>0</v>
      </c>
    </row>
    <row r="41" spans="1:32" ht="18.5" x14ac:dyDescent="0.45">
      <c r="A41" s="43" t="s">
        <v>58</v>
      </c>
    </row>
    <row r="59" spans="1:8" x14ac:dyDescent="0.35">
      <c r="D59" s="41"/>
      <c r="G59" s="2"/>
    </row>
    <row r="60" spans="1:8" x14ac:dyDescent="0.35">
      <c r="A60" s="2"/>
    </row>
    <row r="61" spans="1:8" x14ac:dyDescent="0.35">
      <c r="A61" s="4" t="s">
        <v>2</v>
      </c>
      <c r="B61" s="8">
        <f>SUM(B6/1000)</f>
        <v>110.46</v>
      </c>
      <c r="D61" s="4" t="s">
        <v>49</v>
      </c>
      <c r="E61" s="8">
        <f>SUM(J29)</f>
        <v>11554</v>
      </c>
      <c r="G61" s="5" t="s">
        <v>18</v>
      </c>
      <c r="H61" s="8">
        <f>SUM(B37/1000)</f>
        <v>242.08500000000001</v>
      </c>
    </row>
    <row r="62" spans="1:8" x14ac:dyDescent="0.35">
      <c r="A62" s="4" t="s">
        <v>3</v>
      </c>
      <c r="B62" s="8">
        <f>SUM(B7/1000)</f>
        <v>0</v>
      </c>
      <c r="D62" s="4" t="s">
        <v>50</v>
      </c>
      <c r="E62" s="8">
        <f t="shared" ref="E62:E65" si="14">SUM(J30)</f>
        <v>305747</v>
      </c>
      <c r="G62" s="5" t="s">
        <v>46</v>
      </c>
      <c r="H62" s="8">
        <f>SUM(C37/1000)</f>
        <v>0</v>
      </c>
    </row>
    <row r="63" spans="1:8" x14ac:dyDescent="0.35">
      <c r="A63" s="4" t="s">
        <v>26</v>
      </c>
      <c r="B63" s="8">
        <f>SUM(B8/1000)</f>
        <v>0.372</v>
      </c>
      <c r="D63" s="4" t="s">
        <v>51</v>
      </c>
      <c r="E63" s="8">
        <f t="shared" si="14"/>
        <v>37795</v>
      </c>
      <c r="G63" s="5" t="s">
        <v>59</v>
      </c>
      <c r="H63" s="5">
        <f>SUM(D37/1000)</f>
        <v>0</v>
      </c>
    </row>
    <row r="64" spans="1:8" x14ac:dyDescent="0.35">
      <c r="A64" s="4" t="s">
        <v>27</v>
      </c>
      <c r="B64" s="8">
        <f>SUM(B9/1000)</f>
        <v>565.47</v>
      </c>
      <c r="D64" s="4" t="s">
        <v>52</v>
      </c>
      <c r="E64" s="8">
        <f t="shared" si="14"/>
        <v>18632</v>
      </c>
      <c r="G64" s="5" t="s">
        <v>47</v>
      </c>
      <c r="H64" s="8">
        <f>SUM(E37/1000)</f>
        <v>58.936</v>
      </c>
    </row>
    <row r="65" spans="1:9" x14ac:dyDescent="0.35">
      <c r="A65" s="4" t="s">
        <v>28</v>
      </c>
      <c r="B65" s="8">
        <f>SUM(B10/1000)</f>
        <v>5.44</v>
      </c>
      <c r="D65" s="4" t="s">
        <v>53</v>
      </c>
      <c r="E65" s="8">
        <f t="shared" si="14"/>
        <v>129296</v>
      </c>
      <c r="G65" s="5" t="s">
        <v>22</v>
      </c>
      <c r="H65" s="8">
        <f>SUM(F37/1000)</f>
        <v>193.34899999999999</v>
      </c>
    </row>
    <row r="66" spans="1:9" x14ac:dyDescent="0.35">
      <c r="D66" s="4" t="s">
        <v>60</v>
      </c>
      <c r="E66" s="8">
        <f>SUM(J39)</f>
        <v>212359</v>
      </c>
      <c r="G66" s="5" t="s">
        <v>23</v>
      </c>
      <c r="H66" s="8">
        <f>SUM(G37/1000)</f>
        <v>0</v>
      </c>
    </row>
    <row r="67" spans="1:9" x14ac:dyDescent="0.35">
      <c r="D67" s="16"/>
      <c r="E67" s="18"/>
      <c r="G67" s="5" t="s">
        <v>44</v>
      </c>
      <c r="H67" s="8">
        <f>SUM(H37/1000)</f>
        <v>90.703999999999994</v>
      </c>
    </row>
    <row r="68" spans="1:9" x14ac:dyDescent="0.35">
      <c r="G68" s="5" t="s">
        <v>45</v>
      </c>
      <c r="H68" s="8">
        <f>SUM(I37/1000)</f>
        <v>502.01299999999998</v>
      </c>
    </row>
    <row r="70" spans="1:9" ht="18.5" x14ac:dyDescent="0.45">
      <c r="A70" s="47"/>
      <c r="B70" s="47"/>
      <c r="C70" s="47"/>
      <c r="D70" s="47"/>
      <c r="E70" s="48"/>
      <c r="F70" s="49"/>
      <c r="G70" s="49"/>
      <c r="H70" s="49"/>
      <c r="I70" s="49"/>
    </row>
    <row r="88" spans="5:6" x14ac:dyDescent="0.35">
      <c r="E88" s="4" t="s">
        <v>0</v>
      </c>
      <c r="F88" s="8">
        <f>SUM(B11/1000)</f>
        <v>681.75</v>
      </c>
    </row>
    <row r="89" spans="5:6" x14ac:dyDescent="0.35">
      <c r="E89" s="4" t="s">
        <v>62</v>
      </c>
      <c r="F89" s="8">
        <f>SUM(I37/1000)</f>
        <v>502.01299999999998</v>
      </c>
    </row>
    <row r="109" spans="1:3" x14ac:dyDescent="0.35">
      <c r="B109" s="2"/>
      <c r="C109" s="2"/>
    </row>
    <row r="110" spans="1:3" x14ac:dyDescent="0.35">
      <c r="A110" s="2"/>
      <c r="B110" s="3"/>
      <c r="C110" s="3"/>
    </row>
  </sheetData>
  <mergeCells count="10">
    <mergeCell ref="A12:E12"/>
    <mergeCell ref="F24:J24"/>
    <mergeCell ref="P3:T3"/>
    <mergeCell ref="AA3:AE3"/>
    <mergeCell ref="L12:O12"/>
    <mergeCell ref="W12:Z12"/>
    <mergeCell ref="L24:P24"/>
    <mergeCell ref="Q24:T24"/>
    <mergeCell ref="W24:AA24"/>
    <mergeCell ref="AB24:AE2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4440-6F74-40D6-A50D-D14D7D13FFE5}">
  <dimension ref="A1:AF90"/>
  <sheetViews>
    <sheetView topLeftCell="A36" zoomScale="50" zoomScaleNormal="50" workbookViewId="0">
      <selection activeCell="J63" sqref="J63"/>
    </sheetView>
  </sheetViews>
  <sheetFormatPr defaultRowHeight="14.5" x14ac:dyDescent="0.35"/>
  <cols>
    <col min="1" max="1" width="41.54296875" customWidth="1"/>
    <col min="2" max="2" width="33.453125" customWidth="1"/>
    <col min="3" max="3" width="23.54296875" customWidth="1"/>
    <col min="4" max="4" width="18.54296875" customWidth="1"/>
    <col min="5" max="5" width="20" customWidth="1"/>
    <col min="6" max="6" width="18.54296875" customWidth="1"/>
    <col min="7" max="7" width="17.81640625" customWidth="1"/>
    <col min="8" max="8" width="14.54296875" customWidth="1"/>
    <col min="9" max="9" width="15.453125" customWidth="1"/>
    <col min="10" max="10" width="17.54296875" customWidth="1"/>
    <col min="12" max="12" width="42.81640625" customWidth="1"/>
    <col min="13" max="13" width="23.453125" customWidth="1"/>
    <col min="14" max="14" width="23.1796875" customWidth="1"/>
    <col min="15" max="16" width="23.81640625" customWidth="1"/>
    <col min="17" max="17" width="19.54296875" customWidth="1"/>
    <col min="18" max="18" width="16.54296875" customWidth="1"/>
    <col min="19" max="19" width="16.453125" customWidth="1"/>
    <col min="20" max="20" width="15.453125" customWidth="1"/>
    <col min="23" max="23" width="43.453125" customWidth="1"/>
    <col min="24" max="25" width="22.54296875" customWidth="1"/>
    <col min="26" max="26" width="20.54296875" customWidth="1"/>
    <col min="27" max="27" width="20.81640625" customWidth="1"/>
    <col min="28" max="28" width="20.453125" customWidth="1"/>
    <col min="29" max="29" width="16.453125" customWidth="1"/>
    <col min="30" max="30" width="14.1796875" customWidth="1"/>
    <col min="31" max="31" width="14.54296875" customWidth="1"/>
  </cols>
  <sheetData>
    <row r="1" spans="1:31" ht="27" customHeight="1" x14ac:dyDescent="0.6">
      <c r="A1" s="61" t="s">
        <v>100</v>
      </c>
      <c r="L1" s="62" t="s">
        <v>101</v>
      </c>
      <c r="W1" s="62" t="s">
        <v>102</v>
      </c>
    </row>
    <row r="3" spans="1:31" ht="23.5" x14ac:dyDescent="0.55000000000000004">
      <c r="A3" s="80" t="s">
        <v>93</v>
      </c>
      <c r="L3" s="40" t="s">
        <v>93</v>
      </c>
      <c r="M3" s="40"/>
      <c r="N3" s="40"/>
      <c r="O3" s="52"/>
      <c r="P3" s="79"/>
      <c r="Q3" s="79"/>
      <c r="R3" s="79"/>
      <c r="S3" s="79"/>
      <c r="T3" s="79"/>
      <c r="W3" s="80" t="s">
        <v>93</v>
      </c>
      <c r="X3" s="52"/>
      <c r="Y3" s="52"/>
      <c r="Z3" s="52"/>
      <c r="AA3" s="106"/>
      <c r="AB3" s="106"/>
      <c r="AC3" s="106"/>
      <c r="AD3" s="106"/>
      <c r="AE3" s="106"/>
    </row>
    <row r="4" spans="1:3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29" x14ac:dyDescent="0.35">
      <c r="A5" t="s">
        <v>0</v>
      </c>
      <c r="B5" s="6" t="s">
        <v>0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19" t="s">
        <v>2</v>
      </c>
      <c r="B6" s="8">
        <v>6889</v>
      </c>
      <c r="C6" s="8">
        <v>0</v>
      </c>
      <c r="D6" s="8">
        <v>0</v>
      </c>
      <c r="E6" s="8">
        <v>0</v>
      </c>
      <c r="F6" s="8">
        <v>0</v>
      </c>
      <c r="G6" s="8">
        <v>7119</v>
      </c>
      <c r="H6" s="8">
        <v>0</v>
      </c>
      <c r="I6" s="8">
        <v>7119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19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0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1">SUM(Y7:AD7)</f>
        <v>0</v>
      </c>
    </row>
    <row r="8" spans="1:31" x14ac:dyDescent="0.35">
      <c r="A8" s="19" t="s">
        <v>26</v>
      </c>
      <c r="B8" s="8">
        <v>151516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1"/>
        <v>0</v>
      </c>
    </row>
    <row r="9" spans="1:31" x14ac:dyDescent="0.35">
      <c r="A9" s="19" t="s">
        <v>27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1"/>
        <v>0</v>
      </c>
    </row>
    <row r="10" spans="1:31" x14ac:dyDescent="0.35">
      <c r="A10" s="4" t="s">
        <v>28</v>
      </c>
      <c r="B10" s="8">
        <v>490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1"/>
        <v>0</v>
      </c>
    </row>
    <row r="11" spans="1:31" ht="27.65" customHeight="1" x14ac:dyDescent="0.35">
      <c r="A11" s="19" t="s">
        <v>29</v>
      </c>
      <c r="B11" s="8">
        <v>158900</v>
      </c>
      <c r="C11" s="8">
        <v>0</v>
      </c>
      <c r="D11" s="8">
        <v>0</v>
      </c>
      <c r="E11" s="8">
        <v>0</v>
      </c>
      <c r="F11" s="8">
        <v>0</v>
      </c>
      <c r="G11" s="8">
        <v>7119</v>
      </c>
      <c r="H11" s="8">
        <v>0</v>
      </c>
      <c r="I11" s="8">
        <v>7119</v>
      </c>
      <c r="L11" s="4" t="s">
        <v>29</v>
      </c>
      <c r="M11" s="28">
        <f>SUM(M6:M10)</f>
        <v>0</v>
      </c>
      <c r="N11" s="28">
        <f t="shared" ref="N11:T11" si="2">SUM(N6:N10)</f>
        <v>0</v>
      </c>
      <c r="O11" s="28">
        <f t="shared" si="2"/>
        <v>0</v>
      </c>
      <c r="P11" s="28">
        <f t="shared" si="2"/>
        <v>0</v>
      </c>
      <c r="Q11" s="28">
        <f t="shared" si="2"/>
        <v>0</v>
      </c>
      <c r="R11" s="28">
        <f t="shared" si="2"/>
        <v>0</v>
      </c>
      <c r="S11" s="28">
        <f t="shared" si="2"/>
        <v>0</v>
      </c>
      <c r="T11" s="28">
        <f t="shared" si="2"/>
        <v>0</v>
      </c>
      <c r="W11" s="4" t="s">
        <v>29</v>
      </c>
      <c r="X11" s="28">
        <f>SUM(X6:X10)</f>
        <v>0</v>
      </c>
      <c r="Y11" s="28">
        <f t="shared" ref="Y11:AE11" si="3">SUM(Y6:Y10)</f>
        <v>0</v>
      </c>
      <c r="Z11" s="28">
        <f t="shared" si="3"/>
        <v>0</v>
      </c>
      <c r="AA11" s="28">
        <f t="shared" si="3"/>
        <v>0</v>
      </c>
      <c r="AB11" s="28">
        <f t="shared" si="3"/>
        <v>0</v>
      </c>
      <c r="AC11" s="28">
        <f t="shared" si="3"/>
        <v>0</v>
      </c>
      <c r="AD11" s="28">
        <f t="shared" si="3"/>
        <v>0</v>
      </c>
      <c r="AE11" s="28">
        <f t="shared" si="3"/>
        <v>0</v>
      </c>
    </row>
    <row r="12" spans="1:31" ht="22" customHeight="1" x14ac:dyDescent="0.35">
      <c r="A12" s="75"/>
      <c r="C12" s="2"/>
      <c r="D12" s="3"/>
      <c r="L12" s="102"/>
      <c r="M12" s="102"/>
      <c r="N12" s="102"/>
      <c r="O12" s="102"/>
      <c r="P12" s="102"/>
      <c r="W12" s="103"/>
      <c r="X12" s="103"/>
      <c r="Y12" s="103"/>
      <c r="Z12" s="103"/>
    </row>
    <row r="14" spans="1:31" ht="23.5" x14ac:dyDescent="0.55000000000000004">
      <c r="A14" s="68" t="s">
        <v>32</v>
      </c>
      <c r="L14" s="113" t="s">
        <v>32</v>
      </c>
      <c r="M14" s="113"/>
      <c r="N14" s="113"/>
      <c r="O14" s="113"/>
      <c r="P14" s="113"/>
      <c r="Q14" s="113"/>
      <c r="W14" s="56" t="s">
        <v>32</v>
      </c>
      <c r="X14" s="52"/>
      <c r="Y14" s="52"/>
      <c r="Z14" s="52"/>
      <c r="AA14" s="37"/>
    </row>
    <row r="15" spans="1:31" x14ac:dyDescent="0.35">
      <c r="A15" s="36"/>
      <c r="B15" s="22" t="s">
        <v>33</v>
      </c>
      <c r="C15" s="22" t="s">
        <v>5</v>
      </c>
      <c r="D15" s="22" t="s">
        <v>7</v>
      </c>
      <c r="E15" s="22" t="s">
        <v>8</v>
      </c>
      <c r="F15" s="22" t="s">
        <v>9</v>
      </c>
      <c r="G15" s="22" t="s">
        <v>10</v>
      </c>
      <c r="H15" s="22" t="s">
        <v>11</v>
      </c>
      <c r="I15" s="22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29" x14ac:dyDescent="0.35">
      <c r="A16" s="58"/>
      <c r="B16" s="6" t="s">
        <v>34</v>
      </c>
      <c r="C16" s="6" t="s">
        <v>18</v>
      </c>
      <c r="D16" s="6" t="s">
        <v>19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">
        <v>50120</v>
      </c>
      <c r="C17" s="8">
        <v>0</v>
      </c>
      <c r="D17" s="8">
        <v>0</v>
      </c>
      <c r="E17" s="8">
        <v>0</v>
      </c>
      <c r="F17" s="8">
        <v>0</v>
      </c>
      <c r="G17" s="8">
        <v>57834</v>
      </c>
      <c r="H17" s="8">
        <v>0</v>
      </c>
      <c r="I17" s="8">
        <v>57834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4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5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4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5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4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5"/>
        <v>0</v>
      </c>
    </row>
    <row r="21" spans="1:32" x14ac:dyDescent="0.35">
      <c r="A21" s="4" t="s">
        <v>39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4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5"/>
        <v>0</v>
      </c>
    </row>
    <row r="22" spans="1:32" x14ac:dyDescent="0.35">
      <c r="A22" s="4" t="s">
        <v>40</v>
      </c>
      <c r="B22" s="8">
        <v>159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4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5"/>
        <v>0</v>
      </c>
    </row>
    <row r="23" spans="1:32" x14ac:dyDescent="0.35">
      <c r="A23" s="4" t="s">
        <v>29</v>
      </c>
      <c r="B23" s="8">
        <v>50279</v>
      </c>
      <c r="C23" s="8">
        <v>0</v>
      </c>
      <c r="D23" s="8">
        <v>0</v>
      </c>
      <c r="E23" s="8">
        <v>0</v>
      </c>
      <c r="F23" s="8">
        <v>0</v>
      </c>
      <c r="G23" s="8">
        <v>57834</v>
      </c>
      <c r="H23" s="8">
        <v>0</v>
      </c>
      <c r="I23" s="8">
        <v>57834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4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5"/>
        <v>0</v>
      </c>
    </row>
    <row r="24" spans="1:32" ht="15.5" x14ac:dyDescent="0.35">
      <c r="A24" s="71"/>
      <c r="E24" s="104"/>
      <c r="F24" s="104"/>
      <c r="G24" s="104"/>
      <c r="H24" s="104"/>
      <c r="L24" s="78"/>
      <c r="M24" s="78"/>
      <c r="N24" s="78"/>
      <c r="O24" s="78"/>
      <c r="P24" s="78"/>
      <c r="Q24" s="104"/>
      <c r="R24" s="104"/>
      <c r="S24" s="104"/>
      <c r="T24" s="104"/>
      <c r="W24" s="102"/>
      <c r="X24" s="102"/>
      <c r="Y24" s="102"/>
      <c r="Z24" s="102"/>
      <c r="AA24" s="102"/>
      <c r="AB24" s="104"/>
      <c r="AC24" s="104"/>
      <c r="AD24" s="104"/>
      <c r="AE24" s="104"/>
    </row>
    <row r="26" spans="1:32" ht="23.5" x14ac:dyDescent="0.55000000000000004">
      <c r="A26" s="68" t="s">
        <v>43</v>
      </c>
      <c r="L26" s="68" t="s">
        <v>43</v>
      </c>
      <c r="W26" s="56" t="s">
        <v>43</v>
      </c>
    </row>
    <row r="27" spans="1:32" x14ac:dyDescent="0.35">
      <c r="A27" s="17"/>
      <c r="B27" s="24" t="s">
        <v>5</v>
      </c>
      <c r="C27" s="24" t="s">
        <v>7</v>
      </c>
      <c r="D27" s="24" t="s">
        <v>8</v>
      </c>
      <c r="E27" s="24" t="s">
        <v>9</v>
      </c>
      <c r="F27" s="24" t="s">
        <v>10</v>
      </c>
      <c r="G27" s="24" t="s">
        <v>11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58"/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48</v>
      </c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8">
        <v>331</v>
      </c>
      <c r="C29" s="8">
        <v>0</v>
      </c>
      <c r="D29" s="8">
        <v>0</v>
      </c>
      <c r="E29" s="8">
        <v>18</v>
      </c>
      <c r="F29" s="8">
        <v>0</v>
      </c>
      <c r="G29" s="8">
        <v>0</v>
      </c>
      <c r="H29" s="8">
        <v>0</v>
      </c>
      <c r="I29" s="8">
        <v>177</v>
      </c>
      <c r="J29" s="8">
        <f>SUM(B29:I29)</f>
        <v>526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8">
        <v>109</v>
      </c>
      <c r="C30" s="8">
        <v>0</v>
      </c>
      <c r="D30" s="27">
        <v>21</v>
      </c>
      <c r="E30" s="8">
        <v>8</v>
      </c>
      <c r="F30" s="8">
        <v>260</v>
      </c>
      <c r="G30" s="8">
        <v>0</v>
      </c>
      <c r="H30" s="8">
        <v>11507</v>
      </c>
      <c r="I30" s="8">
        <v>37259</v>
      </c>
      <c r="J30" s="8">
        <f t="shared" ref="J30:J36" si="6">SUM(B30:I30)</f>
        <v>49164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1268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2877</v>
      </c>
      <c r="I31" s="8">
        <v>3689</v>
      </c>
      <c r="J31" s="8">
        <f t="shared" si="6"/>
        <v>7834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7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8">SUM(X31:AE31)</f>
        <v>0</v>
      </c>
    </row>
    <row r="32" spans="1:32" x14ac:dyDescent="0.35">
      <c r="A32" s="4" t="s">
        <v>52</v>
      </c>
      <c r="B32" s="8">
        <v>33504</v>
      </c>
      <c r="C32" s="8">
        <v>0</v>
      </c>
      <c r="D32" s="8">
        <v>0</v>
      </c>
      <c r="E32" s="8">
        <v>7840</v>
      </c>
      <c r="F32" s="8">
        <v>0</v>
      </c>
      <c r="G32" s="8">
        <v>0</v>
      </c>
      <c r="H32" s="8">
        <v>0</v>
      </c>
      <c r="I32" s="8">
        <v>0</v>
      </c>
      <c r="J32" s="8">
        <f t="shared" si="6"/>
        <v>41344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7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8"/>
        <v>0</v>
      </c>
    </row>
    <row r="33" spans="1:32" x14ac:dyDescent="0.35">
      <c r="A33" s="4" t="s">
        <v>53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1751</v>
      </c>
      <c r="I33" s="8">
        <v>7964</v>
      </c>
      <c r="J33" s="8">
        <f t="shared" si="6"/>
        <v>9715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7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8"/>
        <v>0</v>
      </c>
    </row>
    <row r="34" spans="1:32" x14ac:dyDescent="0.35">
      <c r="A34" s="4" t="s">
        <v>54</v>
      </c>
      <c r="B34" s="8">
        <v>92</v>
      </c>
      <c r="C34" s="8">
        <v>0</v>
      </c>
      <c r="D34" s="8">
        <v>0</v>
      </c>
      <c r="E34" s="8">
        <v>0</v>
      </c>
      <c r="F34" s="8">
        <v>6034</v>
      </c>
      <c r="G34" s="8">
        <v>0</v>
      </c>
      <c r="H34" s="8">
        <v>10240</v>
      </c>
      <c r="I34" s="8">
        <v>12209</v>
      </c>
      <c r="J34" s="8">
        <f t="shared" si="6"/>
        <v>28575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7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8"/>
        <v>0</v>
      </c>
    </row>
    <row r="35" spans="1:32" x14ac:dyDescent="0.35">
      <c r="A35" s="4" t="s">
        <v>55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7744</v>
      </c>
      <c r="I35" s="8">
        <v>1102</v>
      </c>
      <c r="J35" s="8">
        <f t="shared" si="6"/>
        <v>8846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7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8"/>
        <v>0</v>
      </c>
    </row>
    <row r="36" spans="1:32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f t="shared" si="6"/>
        <v>0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7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8"/>
        <v>0</v>
      </c>
    </row>
    <row r="37" spans="1:32" x14ac:dyDescent="0.35">
      <c r="A37" s="4" t="s">
        <v>29</v>
      </c>
      <c r="B37" s="8">
        <v>35303</v>
      </c>
      <c r="C37" s="8">
        <v>0</v>
      </c>
      <c r="D37" s="31">
        <f>SUM(D29:D36)</f>
        <v>21</v>
      </c>
      <c r="E37" s="8">
        <v>7865</v>
      </c>
      <c r="F37" s="8">
        <v>6294</v>
      </c>
      <c r="G37" s="8">
        <v>0</v>
      </c>
      <c r="H37" s="8">
        <v>34119</v>
      </c>
      <c r="I37" s="8">
        <f>SUM(I29:I36)</f>
        <v>62400</v>
      </c>
      <c r="J37" s="28">
        <f>SUM(B37:I37)</f>
        <v>146002</v>
      </c>
      <c r="L37" s="4" t="s">
        <v>29</v>
      </c>
      <c r="M37" s="8">
        <f>SUM(M29:M36)</f>
        <v>0</v>
      </c>
      <c r="N37" s="8">
        <f t="shared" ref="N37:T37" si="9">SUM(N29:N36)</f>
        <v>0</v>
      </c>
      <c r="O37" s="8">
        <f t="shared" si="9"/>
        <v>0</v>
      </c>
      <c r="P37" s="8">
        <f t="shared" si="9"/>
        <v>0</v>
      </c>
      <c r="Q37" s="8">
        <f t="shared" si="9"/>
        <v>0</v>
      </c>
      <c r="R37" s="8">
        <f t="shared" si="9"/>
        <v>0</v>
      </c>
      <c r="S37" s="8">
        <f t="shared" si="9"/>
        <v>0</v>
      </c>
      <c r="T37" s="8">
        <f t="shared" si="9"/>
        <v>0</v>
      </c>
      <c r="U37" s="8">
        <f t="shared" si="7"/>
        <v>0</v>
      </c>
      <c r="W37" s="4" t="s">
        <v>29</v>
      </c>
      <c r="X37" s="8"/>
      <c r="Y37" s="8">
        <f t="shared" ref="Y37:AE37" si="10">SUM(Y29:Y36)</f>
        <v>0</v>
      </c>
      <c r="Z37" s="8">
        <f t="shared" si="10"/>
        <v>0</v>
      </c>
      <c r="AA37" s="8">
        <f t="shared" si="10"/>
        <v>0</v>
      </c>
      <c r="AB37" s="8">
        <f t="shared" si="10"/>
        <v>0</v>
      </c>
      <c r="AC37" s="8">
        <f t="shared" si="10"/>
        <v>0</v>
      </c>
      <c r="AD37" s="8">
        <f t="shared" si="10"/>
        <v>0</v>
      </c>
      <c r="AE37" s="8">
        <f t="shared" si="10"/>
        <v>0</v>
      </c>
      <c r="AF37" s="8">
        <f t="shared" si="8"/>
        <v>0</v>
      </c>
    </row>
    <row r="38" spans="1:32" x14ac:dyDescent="0.35">
      <c r="A38" s="11"/>
      <c r="B38" s="30"/>
      <c r="C38" s="30"/>
      <c r="D38" s="30"/>
      <c r="E38" s="30"/>
      <c r="F38" s="30"/>
      <c r="G38" s="30"/>
      <c r="H38" s="30"/>
      <c r="I38" s="30"/>
      <c r="J38" s="5">
        <f t="shared" ref="J38" si="11">SUM(B38:G38)</f>
        <v>0</v>
      </c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7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8"/>
        <v>0</v>
      </c>
    </row>
    <row r="39" spans="1:32" x14ac:dyDescent="0.35">
      <c r="A39" s="12" t="s">
        <v>57</v>
      </c>
      <c r="B39" s="5">
        <f t="shared" ref="B39:I39" si="12">SUM(B34:B36)</f>
        <v>92</v>
      </c>
      <c r="C39" s="5">
        <f t="shared" si="12"/>
        <v>0</v>
      </c>
      <c r="D39" s="5">
        <f t="shared" si="12"/>
        <v>0</v>
      </c>
      <c r="E39" s="5">
        <f t="shared" si="12"/>
        <v>0</v>
      </c>
      <c r="F39" s="5">
        <f t="shared" si="12"/>
        <v>6034</v>
      </c>
      <c r="G39" s="5">
        <f t="shared" si="12"/>
        <v>0</v>
      </c>
      <c r="H39" s="5">
        <f t="shared" si="12"/>
        <v>17984</v>
      </c>
      <c r="I39" s="5">
        <f t="shared" si="12"/>
        <v>13311</v>
      </c>
      <c r="J39" s="8">
        <f>SUM(J34:J36)</f>
        <v>37421</v>
      </c>
      <c r="L39" s="12" t="s">
        <v>57</v>
      </c>
      <c r="M39" s="8">
        <f>SUM(M34:M36)</f>
        <v>0</v>
      </c>
      <c r="N39" s="5">
        <f t="shared" ref="N39:U39" si="13">SUM(N34:N36)</f>
        <v>0</v>
      </c>
      <c r="O39" s="5">
        <f t="shared" si="13"/>
        <v>0</v>
      </c>
      <c r="P39" s="8">
        <f>SUM(P34:P36)</f>
        <v>0</v>
      </c>
      <c r="Q39" s="5">
        <f t="shared" si="13"/>
        <v>0</v>
      </c>
      <c r="R39" s="5">
        <f t="shared" si="13"/>
        <v>0</v>
      </c>
      <c r="S39" s="5">
        <f t="shared" si="13"/>
        <v>0</v>
      </c>
      <c r="T39" s="5">
        <f t="shared" si="13"/>
        <v>0</v>
      </c>
      <c r="U39" s="8">
        <f t="shared" si="13"/>
        <v>0</v>
      </c>
      <c r="W39" s="12" t="s">
        <v>57</v>
      </c>
      <c r="X39" s="8">
        <f>SUM(X34:X36)</f>
        <v>0</v>
      </c>
      <c r="Y39" s="5">
        <f t="shared" ref="Y39:Z39" si="14">SUM(Y34:Y36)</f>
        <v>0</v>
      </c>
      <c r="Z39" s="5">
        <f t="shared" si="14"/>
        <v>0</v>
      </c>
      <c r="AA39" s="8">
        <f>SUM(AA34:AA36)</f>
        <v>0</v>
      </c>
      <c r="AB39" s="5">
        <f t="shared" ref="AB39:AF39" si="15">SUM(AB34:AB36)</f>
        <v>0</v>
      </c>
      <c r="AC39" s="5">
        <f t="shared" si="15"/>
        <v>0</v>
      </c>
      <c r="AD39" s="5">
        <f t="shared" si="15"/>
        <v>0</v>
      </c>
      <c r="AE39" s="5">
        <f t="shared" si="15"/>
        <v>0</v>
      </c>
      <c r="AF39" s="8">
        <f t="shared" si="15"/>
        <v>0</v>
      </c>
    </row>
    <row r="40" spans="1:32" ht="15.5" x14ac:dyDescent="0.35">
      <c r="B40" s="71"/>
    </row>
    <row r="43" spans="1:32" x14ac:dyDescent="0.35">
      <c r="A43" t="s">
        <v>58</v>
      </c>
    </row>
    <row r="62" spans="1:8" x14ac:dyDescent="0.35">
      <c r="E62" t="s">
        <v>12</v>
      </c>
    </row>
    <row r="63" spans="1:8" x14ac:dyDescent="0.35">
      <c r="A63" t="s">
        <v>2</v>
      </c>
      <c r="B63" s="3">
        <f>SUM(B6/1000)</f>
        <v>6.8890000000000002</v>
      </c>
      <c r="D63" t="s">
        <v>49</v>
      </c>
      <c r="E63" s="3">
        <f>SUM(J29)</f>
        <v>526</v>
      </c>
      <c r="G63" t="s">
        <v>18</v>
      </c>
      <c r="H63" s="3">
        <f>SUM(B37/1000)</f>
        <v>35.302999999999997</v>
      </c>
    </row>
    <row r="64" spans="1:8" x14ac:dyDescent="0.35">
      <c r="A64" t="s">
        <v>3</v>
      </c>
      <c r="B64">
        <f>SUM(B7/1000)</f>
        <v>0</v>
      </c>
      <c r="D64" t="s">
        <v>50</v>
      </c>
      <c r="E64" s="3">
        <f>SUM(J30)</f>
        <v>49164</v>
      </c>
      <c r="G64" t="s">
        <v>46</v>
      </c>
      <c r="H64" s="3">
        <f>SUM(C37)</f>
        <v>0</v>
      </c>
    </row>
    <row r="65" spans="1:8" x14ac:dyDescent="0.35">
      <c r="A65" t="s">
        <v>26</v>
      </c>
      <c r="B65" s="3">
        <f>SUM(B8/1000)</f>
        <v>151.51599999999999</v>
      </c>
      <c r="D65" t="s">
        <v>51</v>
      </c>
      <c r="E65" s="3">
        <f>SUM(J31)</f>
        <v>7834</v>
      </c>
      <c r="G65" t="s">
        <v>59</v>
      </c>
      <c r="H65" s="3">
        <f>SUM(D37/1000)</f>
        <v>2.1000000000000001E-2</v>
      </c>
    </row>
    <row r="66" spans="1:8" x14ac:dyDescent="0.35">
      <c r="A66" t="s">
        <v>27</v>
      </c>
      <c r="B66" s="3">
        <f>SUM(B9)</f>
        <v>0</v>
      </c>
      <c r="D66" t="s">
        <v>52</v>
      </c>
      <c r="E66" s="3">
        <f>SUM(J32)</f>
        <v>41344</v>
      </c>
      <c r="G66" t="s">
        <v>47</v>
      </c>
      <c r="H66" s="3">
        <f>SUM(E37/1000)</f>
        <v>7.8650000000000002</v>
      </c>
    </row>
    <row r="67" spans="1:8" x14ac:dyDescent="0.35">
      <c r="A67" t="s">
        <v>28</v>
      </c>
      <c r="B67" s="3">
        <f>SUM(B10/1000)</f>
        <v>0.49</v>
      </c>
      <c r="D67" t="s">
        <v>53</v>
      </c>
      <c r="E67" s="3">
        <f>SUM(J33)</f>
        <v>9715</v>
      </c>
      <c r="G67" t="s">
        <v>22</v>
      </c>
      <c r="H67" s="3">
        <f>SUM(F37/1000)</f>
        <v>6.2939999999999996</v>
      </c>
    </row>
    <row r="68" spans="1:8" x14ac:dyDescent="0.35">
      <c r="D68" t="s">
        <v>60</v>
      </c>
      <c r="E68">
        <f>SUM(J39)</f>
        <v>37421</v>
      </c>
      <c r="G68" t="s">
        <v>23</v>
      </c>
      <c r="H68" s="3">
        <f>SUM(G37/1000)</f>
        <v>0</v>
      </c>
    </row>
    <row r="69" spans="1:8" x14ac:dyDescent="0.35">
      <c r="E69" s="3"/>
      <c r="G69" t="s">
        <v>44</v>
      </c>
      <c r="H69" s="3">
        <f>SUM(H37/1000)</f>
        <v>34.119</v>
      </c>
    </row>
    <row r="70" spans="1:8" x14ac:dyDescent="0.35">
      <c r="G70" t="s">
        <v>45</v>
      </c>
      <c r="H70" s="3">
        <f>SUM(I37/1000)</f>
        <v>62.4</v>
      </c>
    </row>
    <row r="89" spans="5:6" x14ac:dyDescent="0.35">
      <c r="E89" t="s">
        <v>0</v>
      </c>
      <c r="F89">
        <f>SUM(B11/1000)</f>
        <v>158.9</v>
      </c>
    </row>
    <row r="90" spans="5:6" x14ac:dyDescent="0.35">
      <c r="E90" t="s">
        <v>62</v>
      </c>
      <c r="F90">
        <f>SUM(I37/1000)</f>
        <v>62.4</v>
      </c>
    </row>
  </sheetData>
  <mergeCells count="8">
    <mergeCell ref="E24:H24"/>
    <mergeCell ref="AA3:AE3"/>
    <mergeCell ref="W12:Z12"/>
    <mergeCell ref="Q24:T24"/>
    <mergeCell ref="W24:AA24"/>
    <mergeCell ref="AB24:AE24"/>
    <mergeCell ref="L14:Q14"/>
    <mergeCell ref="L12:P1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60A6-55AB-4D28-A593-4CFDA70FD5AE}">
  <dimension ref="A1:AF87"/>
  <sheetViews>
    <sheetView topLeftCell="A33" zoomScale="40" zoomScaleNormal="40" workbookViewId="0">
      <selection activeCell="E61" sqref="E61"/>
    </sheetView>
  </sheetViews>
  <sheetFormatPr defaultRowHeight="14.5" x14ac:dyDescent="0.35"/>
  <cols>
    <col min="1" max="1" width="42.54296875" customWidth="1"/>
    <col min="2" max="2" width="23.81640625" customWidth="1"/>
    <col min="3" max="3" width="21.54296875" customWidth="1"/>
    <col min="4" max="4" width="18.1796875" customWidth="1"/>
    <col min="5" max="5" width="19.453125" customWidth="1"/>
    <col min="6" max="6" width="20.1796875" customWidth="1"/>
    <col min="7" max="7" width="16.1796875" customWidth="1"/>
    <col min="8" max="8" width="14.81640625" customWidth="1"/>
    <col min="9" max="9" width="14.54296875" customWidth="1"/>
    <col min="12" max="12" width="41.453125" customWidth="1"/>
    <col min="13" max="13" width="21.1796875" customWidth="1"/>
    <col min="14" max="14" width="24.453125" customWidth="1"/>
    <col min="15" max="15" width="20.54296875" customWidth="1"/>
    <col min="16" max="16" width="19.453125" customWidth="1"/>
    <col min="17" max="17" width="20.1796875" customWidth="1"/>
    <col min="18" max="18" width="21" customWidth="1"/>
    <col min="19" max="19" width="15.453125" customWidth="1"/>
    <col min="20" max="20" width="14.81640625" customWidth="1"/>
    <col min="21" max="21" width="13.81640625" customWidth="1"/>
    <col min="22" max="22" width="17.1796875" customWidth="1"/>
    <col min="23" max="23" width="44.54296875" customWidth="1"/>
    <col min="24" max="25" width="21.81640625" customWidth="1"/>
    <col min="26" max="26" width="22" customWidth="1"/>
    <col min="27" max="27" width="18.81640625" customWidth="1"/>
    <col min="28" max="28" width="18.1796875" customWidth="1"/>
    <col min="29" max="29" width="15.1796875" customWidth="1"/>
    <col min="30" max="30" width="14.1796875" customWidth="1"/>
    <col min="31" max="31" width="16.453125" customWidth="1"/>
  </cols>
  <sheetData>
    <row r="1" spans="1:31" ht="25.5" customHeight="1" x14ac:dyDescent="0.6">
      <c r="A1" s="61" t="s">
        <v>103</v>
      </c>
      <c r="L1" s="61" t="s">
        <v>104</v>
      </c>
      <c r="W1" s="62" t="s">
        <v>105</v>
      </c>
    </row>
    <row r="2" spans="1:31" ht="18.5" x14ac:dyDescent="0.45">
      <c r="R2" s="1"/>
    </row>
    <row r="3" spans="1:31" ht="23.5" x14ac:dyDescent="0.55000000000000004">
      <c r="A3" s="59" t="s">
        <v>93</v>
      </c>
      <c r="L3" s="40" t="s">
        <v>93</v>
      </c>
      <c r="M3" s="52"/>
      <c r="N3" s="52"/>
      <c r="O3" s="52"/>
      <c r="P3" s="79"/>
      <c r="Q3" s="79"/>
      <c r="R3" s="79"/>
      <c r="S3" s="79"/>
      <c r="T3" s="79"/>
      <c r="W3" s="40" t="s">
        <v>16</v>
      </c>
      <c r="X3" s="52"/>
      <c r="Y3" s="52"/>
      <c r="Z3" s="52"/>
      <c r="AA3" s="106"/>
      <c r="AB3" s="106"/>
      <c r="AC3" s="106"/>
      <c r="AD3" s="106"/>
      <c r="AE3" s="106"/>
    </row>
    <row r="4" spans="1:3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29" x14ac:dyDescent="0.35">
      <c r="A5" s="17"/>
      <c r="B5" s="6" t="s">
        <v>0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4" t="s">
        <v>2</v>
      </c>
      <c r="B6" s="8">
        <v>0</v>
      </c>
      <c r="C6" s="20"/>
      <c r="D6" s="5"/>
      <c r="E6" s="5"/>
      <c r="F6" s="5"/>
      <c r="G6" s="5"/>
      <c r="H6" s="5"/>
      <c r="I6" s="5">
        <f>SUM(C6:H6)</f>
        <v>0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4" t="s">
        <v>3</v>
      </c>
      <c r="B7" s="8">
        <v>0</v>
      </c>
      <c r="C7" s="20"/>
      <c r="D7" s="5"/>
      <c r="E7" s="5"/>
      <c r="F7" s="5"/>
      <c r="G7" s="5"/>
      <c r="H7" s="5"/>
      <c r="I7" s="5">
        <f t="shared" ref="I7:I10" si="0">SUM(C7:H7)</f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1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2">SUM(Y7:AD7)</f>
        <v>0</v>
      </c>
    </row>
    <row r="8" spans="1:31" x14ac:dyDescent="0.35">
      <c r="A8" s="4" t="s">
        <v>26</v>
      </c>
      <c r="B8" s="8">
        <v>4136</v>
      </c>
      <c r="C8" s="21"/>
      <c r="D8" s="5"/>
      <c r="E8" s="5"/>
      <c r="F8" s="5"/>
      <c r="G8" s="5"/>
      <c r="H8" s="5"/>
      <c r="I8" s="5">
        <f t="shared" si="0"/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1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2"/>
        <v>0</v>
      </c>
    </row>
    <row r="9" spans="1:31" x14ac:dyDescent="0.35">
      <c r="A9" s="4" t="s">
        <v>27</v>
      </c>
      <c r="B9" s="8">
        <v>0</v>
      </c>
      <c r="C9" s="20"/>
      <c r="D9" s="5"/>
      <c r="E9" s="5"/>
      <c r="F9" s="5"/>
      <c r="G9" s="5"/>
      <c r="H9" s="5"/>
      <c r="I9" s="5">
        <f t="shared" si="0"/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1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2"/>
        <v>0</v>
      </c>
    </row>
    <row r="10" spans="1:31" x14ac:dyDescent="0.35">
      <c r="A10" s="4" t="s">
        <v>28</v>
      </c>
      <c r="B10" s="8">
        <v>830</v>
      </c>
      <c r="C10" s="3"/>
      <c r="D10" s="5"/>
      <c r="E10" s="5"/>
      <c r="F10" s="5"/>
      <c r="G10" s="5"/>
      <c r="H10" s="5"/>
      <c r="I10" s="5">
        <f t="shared" si="0"/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1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2"/>
        <v>0</v>
      </c>
    </row>
    <row r="11" spans="1:31" x14ac:dyDescent="0.35">
      <c r="A11" s="4" t="s">
        <v>29</v>
      </c>
      <c r="B11" s="8">
        <v>4960</v>
      </c>
      <c r="C11" s="20">
        <f t="shared" ref="C11:H11" si="3">SUM(C6:C10)</f>
        <v>0</v>
      </c>
      <c r="D11" s="5">
        <f t="shared" si="3"/>
        <v>0</v>
      </c>
      <c r="E11" s="5">
        <f t="shared" si="3"/>
        <v>0</v>
      </c>
      <c r="F11" s="5">
        <f t="shared" si="3"/>
        <v>0</v>
      </c>
      <c r="G11" s="5">
        <f t="shared" si="3"/>
        <v>0</v>
      </c>
      <c r="H11" s="5">
        <f t="shared" si="3"/>
        <v>0</v>
      </c>
      <c r="I11" s="5">
        <f>SUM(C11:H11)</f>
        <v>0</v>
      </c>
      <c r="L11" s="4" t="s">
        <v>29</v>
      </c>
      <c r="M11" s="28">
        <f>SUM(M6:M10)</f>
        <v>0</v>
      </c>
      <c r="N11" s="28">
        <f t="shared" ref="N11:T11" si="4">SUM(N6:N10)</f>
        <v>0</v>
      </c>
      <c r="O11" s="28">
        <f t="shared" si="4"/>
        <v>0</v>
      </c>
      <c r="P11" s="28">
        <f t="shared" si="4"/>
        <v>0</v>
      </c>
      <c r="Q11" s="28">
        <f t="shared" si="4"/>
        <v>0</v>
      </c>
      <c r="R11" s="28">
        <f t="shared" si="4"/>
        <v>0</v>
      </c>
      <c r="S11" s="28">
        <f t="shared" si="4"/>
        <v>0</v>
      </c>
      <c r="T11" s="28">
        <f t="shared" si="4"/>
        <v>0</v>
      </c>
      <c r="W11" s="4" t="s">
        <v>29</v>
      </c>
      <c r="X11" s="28">
        <f>SUM(X6:X10)</f>
        <v>0</v>
      </c>
      <c r="Y11" s="28">
        <f t="shared" ref="Y11:AE11" si="5">SUM(Y6:Y10)</f>
        <v>0</v>
      </c>
      <c r="Z11" s="28">
        <f t="shared" si="5"/>
        <v>0</v>
      </c>
      <c r="AA11" s="28">
        <f t="shared" si="5"/>
        <v>0</v>
      </c>
      <c r="AB11" s="28">
        <f t="shared" si="5"/>
        <v>0</v>
      </c>
      <c r="AC11" s="28">
        <f t="shared" si="5"/>
        <v>0</v>
      </c>
      <c r="AD11" s="28">
        <f t="shared" si="5"/>
        <v>0</v>
      </c>
      <c r="AE11" s="28">
        <f t="shared" si="5"/>
        <v>0</v>
      </c>
    </row>
    <row r="12" spans="1:31" ht="15.65" customHeight="1" x14ac:dyDescent="0.35">
      <c r="A12" s="71"/>
      <c r="L12" s="114"/>
      <c r="M12" s="114"/>
      <c r="N12" s="114"/>
      <c r="O12" s="114"/>
      <c r="P12" s="34"/>
      <c r="W12" s="103" t="s">
        <v>30</v>
      </c>
      <c r="X12" s="103"/>
      <c r="Y12" s="103"/>
      <c r="Z12" s="103"/>
      <c r="AA12" s="71" t="s">
        <v>31</v>
      </c>
    </row>
    <row r="14" spans="1:31" ht="23.5" x14ac:dyDescent="0.55000000000000004">
      <c r="A14" s="56" t="s">
        <v>32</v>
      </c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x14ac:dyDescent="0.35">
      <c r="A15" s="36"/>
      <c r="B15" s="24" t="s">
        <v>33</v>
      </c>
      <c r="C15" s="24" t="s">
        <v>5</v>
      </c>
      <c r="D15" s="24" t="s">
        <v>7</v>
      </c>
      <c r="E15" s="24" t="s">
        <v>8</v>
      </c>
      <c r="F15" s="24" t="s">
        <v>9</v>
      </c>
      <c r="G15" s="24" t="s">
        <v>10</v>
      </c>
      <c r="H15" s="24" t="s">
        <v>11</v>
      </c>
      <c r="I15" s="24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29" x14ac:dyDescent="0.35">
      <c r="A16" s="58"/>
      <c r="B16" s="6" t="s">
        <v>34</v>
      </c>
      <c r="C16" s="6" t="s">
        <v>18</v>
      </c>
      <c r="D16" s="6" t="s">
        <v>19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12864</v>
      </c>
      <c r="C18" s="8">
        <v>40</v>
      </c>
      <c r="D18" s="8">
        <v>0</v>
      </c>
      <c r="E18" s="8">
        <v>0</v>
      </c>
      <c r="F18" s="8">
        <v>0</v>
      </c>
      <c r="G18" s="8">
        <v>15600</v>
      </c>
      <c r="H18" s="8">
        <v>0</v>
      </c>
      <c r="I18" s="8">
        <v>15640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6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7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6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7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6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7"/>
        <v>0</v>
      </c>
    </row>
    <row r="21" spans="1:32" x14ac:dyDescent="0.35">
      <c r="A21" s="4" t="s">
        <v>39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6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7"/>
        <v>0</v>
      </c>
    </row>
    <row r="22" spans="1:32" x14ac:dyDescent="0.35">
      <c r="A22" s="4" t="s">
        <v>40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6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7"/>
        <v>0</v>
      </c>
    </row>
    <row r="23" spans="1:32" x14ac:dyDescent="0.35">
      <c r="A23" s="4" t="s">
        <v>29</v>
      </c>
      <c r="B23" s="8">
        <v>12864</v>
      </c>
      <c r="C23" s="8">
        <v>40</v>
      </c>
      <c r="D23" s="8">
        <v>0</v>
      </c>
      <c r="E23" s="8">
        <v>0</v>
      </c>
      <c r="F23" s="8">
        <v>0</v>
      </c>
      <c r="G23" s="8">
        <v>15600</v>
      </c>
      <c r="H23" s="8">
        <v>0</v>
      </c>
      <c r="I23" s="8">
        <v>15640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6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7"/>
        <v>0</v>
      </c>
    </row>
    <row r="24" spans="1:32" ht="15.65" customHeight="1" x14ac:dyDescent="0.35">
      <c r="A24" s="71"/>
      <c r="L24" s="102"/>
      <c r="M24" s="102"/>
      <c r="N24" s="102"/>
      <c r="O24" s="102"/>
      <c r="P24" s="102"/>
      <c r="Q24" s="107"/>
      <c r="R24" s="104"/>
      <c r="S24" s="104"/>
      <c r="T24" s="104"/>
      <c r="W24" s="102" t="s">
        <v>41</v>
      </c>
      <c r="X24" s="102"/>
      <c r="Y24" s="102"/>
      <c r="Z24" s="102"/>
      <c r="AA24" s="102"/>
      <c r="AB24" s="105" t="s">
        <v>42</v>
      </c>
      <c r="AC24" s="105"/>
      <c r="AD24" s="105"/>
      <c r="AE24" s="105"/>
      <c r="AF24" s="105"/>
    </row>
    <row r="26" spans="1:32" ht="23.5" x14ac:dyDescent="0.55000000000000004">
      <c r="A26" s="56" t="s">
        <v>43</v>
      </c>
      <c r="L26" s="55" t="s">
        <v>43</v>
      </c>
      <c r="W26" s="56" t="s">
        <v>43</v>
      </c>
    </row>
    <row r="27" spans="1:32" x14ac:dyDescent="0.35">
      <c r="A27" s="58"/>
      <c r="B27" s="29" t="s">
        <v>5</v>
      </c>
      <c r="C27" s="29" t="s">
        <v>7</v>
      </c>
      <c r="D27" s="29" t="s">
        <v>8</v>
      </c>
      <c r="E27" s="29" t="s">
        <v>9</v>
      </c>
      <c r="F27" s="29" t="s">
        <v>10</v>
      </c>
      <c r="G27" s="29" t="s">
        <v>11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B28" s="45" t="s">
        <v>18</v>
      </c>
      <c r="C28" s="45" t="s">
        <v>19</v>
      </c>
      <c r="D28" s="45" t="s">
        <v>20</v>
      </c>
      <c r="E28" s="45" t="s">
        <v>47</v>
      </c>
      <c r="F28" s="45" t="s">
        <v>22</v>
      </c>
      <c r="G28" s="45" t="s">
        <v>23</v>
      </c>
      <c r="H28" s="46" t="s">
        <v>44</v>
      </c>
      <c r="I28" s="46" t="s">
        <v>45</v>
      </c>
      <c r="J28" s="4" t="s">
        <v>4</v>
      </c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8">
        <v>1200</v>
      </c>
      <c r="C29" s="8">
        <v>0</v>
      </c>
      <c r="D29" s="8">
        <v>0</v>
      </c>
      <c r="E29" s="8">
        <v>299</v>
      </c>
      <c r="F29" s="8">
        <v>0</v>
      </c>
      <c r="G29" s="8">
        <v>0</v>
      </c>
      <c r="H29" s="8">
        <v>0</v>
      </c>
      <c r="I29" s="8">
        <v>1416</v>
      </c>
      <c r="J29" s="8">
        <f>SUM(B29:I29)</f>
        <v>2915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8">
        <v>7</v>
      </c>
      <c r="C30" s="8">
        <v>0</v>
      </c>
      <c r="D30" s="8">
        <v>0</v>
      </c>
      <c r="E30" s="8">
        <v>0</v>
      </c>
      <c r="F30" s="27">
        <v>0</v>
      </c>
      <c r="G30" s="8">
        <v>0</v>
      </c>
      <c r="H30" s="8">
        <v>2650</v>
      </c>
      <c r="I30" s="27">
        <v>1553</v>
      </c>
      <c r="J30" s="8">
        <f t="shared" ref="J30:J34" si="8">SUM(B30:I30)</f>
        <v>4210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1057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2165</v>
      </c>
      <c r="I31" s="8">
        <v>5279</v>
      </c>
      <c r="J31" s="8">
        <f t="shared" si="8"/>
        <v>8501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9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10">SUM(X31:AE31)</f>
        <v>0</v>
      </c>
    </row>
    <row r="32" spans="1:32" x14ac:dyDescent="0.35">
      <c r="A32" s="4" t="s">
        <v>52</v>
      </c>
      <c r="B32" s="8">
        <v>11541</v>
      </c>
      <c r="C32" s="8">
        <v>0</v>
      </c>
      <c r="D32" s="8">
        <v>0</v>
      </c>
      <c r="E32" s="8">
        <v>2455</v>
      </c>
      <c r="F32" s="8">
        <v>0</v>
      </c>
      <c r="G32" s="8">
        <v>0</v>
      </c>
      <c r="H32" s="8">
        <v>0</v>
      </c>
      <c r="I32" s="8">
        <v>1</v>
      </c>
      <c r="J32" s="8">
        <f t="shared" si="8"/>
        <v>13997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9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10"/>
        <v>0</v>
      </c>
    </row>
    <row r="33" spans="1:32" x14ac:dyDescent="0.35">
      <c r="A33" s="4" t="s">
        <v>53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1760</v>
      </c>
      <c r="I33" s="8">
        <v>4853</v>
      </c>
      <c r="J33" s="8">
        <f t="shared" si="8"/>
        <v>6613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9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10"/>
        <v>0</v>
      </c>
    </row>
    <row r="34" spans="1:32" x14ac:dyDescent="0.35">
      <c r="A34" s="4" t="s">
        <v>54</v>
      </c>
      <c r="B34" s="8">
        <v>212</v>
      </c>
      <c r="C34" s="8">
        <v>0</v>
      </c>
      <c r="D34" s="8">
        <v>0</v>
      </c>
      <c r="E34" s="8">
        <v>0</v>
      </c>
      <c r="F34" s="27">
        <v>13358</v>
      </c>
      <c r="G34" s="8">
        <v>0</v>
      </c>
      <c r="H34" s="8">
        <v>70</v>
      </c>
      <c r="I34" s="27">
        <v>22470</v>
      </c>
      <c r="J34" s="8">
        <f t="shared" si="8"/>
        <v>36110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9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10"/>
        <v>0</v>
      </c>
    </row>
    <row r="35" spans="1:32" x14ac:dyDescent="0.35">
      <c r="A35" s="4" t="s">
        <v>55</v>
      </c>
      <c r="B35" s="8">
        <v>48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4055</v>
      </c>
      <c r="I35" s="8">
        <v>560</v>
      </c>
      <c r="J35" s="8">
        <v>4663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9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10"/>
        <v>0</v>
      </c>
    </row>
    <row r="36" spans="1:32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2354</v>
      </c>
      <c r="J36" s="8">
        <v>2354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9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10"/>
        <v>0</v>
      </c>
    </row>
    <row r="37" spans="1:32" x14ac:dyDescent="0.35">
      <c r="A37" s="4" t="s">
        <v>29</v>
      </c>
      <c r="B37" s="8">
        <v>14065</v>
      </c>
      <c r="C37" s="8">
        <v>0</v>
      </c>
      <c r="D37" s="8">
        <v>0</v>
      </c>
      <c r="E37" s="8">
        <v>2754</v>
      </c>
      <c r="F37" s="31">
        <f>SUM(F29:F36)</f>
        <v>13358</v>
      </c>
      <c r="G37" s="8">
        <v>0</v>
      </c>
      <c r="H37" s="8">
        <v>10700</v>
      </c>
      <c r="I37" s="31">
        <f>SUM(I29:I36)</f>
        <v>38486</v>
      </c>
      <c r="J37" s="8">
        <v>78926</v>
      </c>
      <c r="L37" s="4" t="s">
        <v>29</v>
      </c>
      <c r="M37" s="8">
        <f>SUM(M29:M36)</f>
        <v>0</v>
      </c>
      <c r="N37" s="8">
        <f t="shared" ref="N37:T37" si="11">SUM(N29:N36)</f>
        <v>0</v>
      </c>
      <c r="O37" s="8">
        <f t="shared" si="11"/>
        <v>0</v>
      </c>
      <c r="P37" s="8">
        <f t="shared" si="11"/>
        <v>0</v>
      </c>
      <c r="Q37" s="8">
        <f t="shared" si="11"/>
        <v>0</v>
      </c>
      <c r="R37" s="8">
        <f t="shared" si="11"/>
        <v>0</v>
      </c>
      <c r="S37" s="8">
        <f t="shared" si="11"/>
        <v>0</v>
      </c>
      <c r="T37" s="8">
        <f t="shared" si="11"/>
        <v>0</v>
      </c>
      <c r="U37" s="8">
        <f t="shared" si="9"/>
        <v>0</v>
      </c>
      <c r="W37" s="4" t="s">
        <v>29</v>
      </c>
      <c r="X37" s="8"/>
      <c r="Y37" s="8">
        <f t="shared" ref="Y37:AE37" si="12">SUM(Y29:Y36)</f>
        <v>0</v>
      </c>
      <c r="Z37" s="8">
        <f t="shared" si="12"/>
        <v>0</v>
      </c>
      <c r="AA37" s="8">
        <f t="shared" si="12"/>
        <v>0</v>
      </c>
      <c r="AB37" s="8">
        <f t="shared" si="12"/>
        <v>0</v>
      </c>
      <c r="AC37" s="8">
        <f t="shared" si="12"/>
        <v>0</v>
      </c>
      <c r="AD37" s="8">
        <f t="shared" si="12"/>
        <v>0</v>
      </c>
      <c r="AE37" s="8">
        <f t="shared" si="12"/>
        <v>0</v>
      </c>
      <c r="AF37" s="8">
        <f t="shared" si="10"/>
        <v>0</v>
      </c>
    </row>
    <row r="38" spans="1:32" x14ac:dyDescent="0.35">
      <c r="A38" s="11"/>
      <c r="B38" s="30"/>
      <c r="C38" s="30"/>
      <c r="D38" s="30"/>
      <c r="E38" s="30"/>
      <c r="F38" s="30"/>
      <c r="G38" s="30"/>
      <c r="H38" s="30"/>
      <c r="I38" s="30"/>
      <c r="J38" s="3"/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9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10"/>
        <v>0</v>
      </c>
    </row>
    <row r="39" spans="1:32" x14ac:dyDescent="0.35">
      <c r="A39" s="12" t="s">
        <v>57</v>
      </c>
      <c r="B39" s="5">
        <f>SUM(B34:B36)</f>
        <v>260</v>
      </c>
      <c r="C39" s="5">
        <f t="shared" ref="C39:J39" si="13">SUM(C34:C36)</f>
        <v>0</v>
      </c>
      <c r="D39" s="5">
        <f t="shared" si="13"/>
        <v>0</v>
      </c>
      <c r="E39" s="5">
        <f t="shared" si="13"/>
        <v>0</v>
      </c>
      <c r="F39" s="5">
        <f t="shared" si="13"/>
        <v>13358</v>
      </c>
      <c r="G39" s="5">
        <f t="shared" si="13"/>
        <v>0</v>
      </c>
      <c r="H39" s="5">
        <f t="shared" si="13"/>
        <v>4125</v>
      </c>
      <c r="I39" s="5">
        <f t="shared" si="13"/>
        <v>25384</v>
      </c>
      <c r="J39" s="5">
        <f t="shared" si="13"/>
        <v>43127</v>
      </c>
      <c r="L39" s="12" t="s">
        <v>57</v>
      </c>
      <c r="M39" s="8">
        <f>SUM(M34:M36)</f>
        <v>0</v>
      </c>
      <c r="N39" s="5">
        <f t="shared" ref="N39:U39" si="14">SUM(N34:N36)</f>
        <v>0</v>
      </c>
      <c r="O39" s="5">
        <f t="shared" si="14"/>
        <v>0</v>
      </c>
      <c r="P39" s="8">
        <f>SUM(P34:P36)</f>
        <v>0</v>
      </c>
      <c r="Q39" s="5">
        <f t="shared" si="14"/>
        <v>0</v>
      </c>
      <c r="R39" s="5">
        <f t="shared" si="14"/>
        <v>0</v>
      </c>
      <c r="S39" s="5">
        <f t="shared" si="14"/>
        <v>0</v>
      </c>
      <c r="T39" s="5">
        <f t="shared" si="14"/>
        <v>0</v>
      </c>
      <c r="U39" s="8">
        <f t="shared" si="14"/>
        <v>0</v>
      </c>
      <c r="W39" s="12" t="s">
        <v>57</v>
      </c>
      <c r="X39" s="8">
        <f>SUM(X34:X36)</f>
        <v>0</v>
      </c>
      <c r="Y39" s="5">
        <f t="shared" ref="Y39:Z39" si="15">SUM(Y34:Y36)</f>
        <v>0</v>
      </c>
      <c r="Z39" s="5">
        <f t="shared" si="15"/>
        <v>0</v>
      </c>
      <c r="AA39" s="8">
        <f>SUM(AA34:AA36)</f>
        <v>0</v>
      </c>
      <c r="AB39" s="5">
        <f t="shared" ref="AB39:AF39" si="16">SUM(AB34:AB36)</f>
        <v>0</v>
      </c>
      <c r="AC39" s="5">
        <f t="shared" si="16"/>
        <v>0</v>
      </c>
      <c r="AD39" s="5">
        <f t="shared" si="16"/>
        <v>0</v>
      </c>
      <c r="AE39" s="5">
        <f t="shared" si="16"/>
        <v>0</v>
      </c>
      <c r="AF39" s="8">
        <f t="shared" si="16"/>
        <v>0</v>
      </c>
    </row>
    <row r="41" spans="1:32" x14ac:dyDescent="0.35">
      <c r="A41" t="s">
        <v>58</v>
      </c>
    </row>
    <row r="59" spans="1:8" x14ac:dyDescent="0.35">
      <c r="E59" t="s">
        <v>12</v>
      </c>
    </row>
    <row r="60" spans="1:8" x14ac:dyDescent="0.35">
      <c r="A60" t="s">
        <v>2</v>
      </c>
      <c r="B60">
        <f>SUM(B6/1000)</f>
        <v>0</v>
      </c>
      <c r="D60" t="s">
        <v>49</v>
      </c>
      <c r="E60" s="3">
        <f>SUM(J29)</f>
        <v>2915</v>
      </c>
      <c r="G60" t="s">
        <v>18</v>
      </c>
      <c r="H60" s="3">
        <f>SUM(B37/1000)</f>
        <v>14.065</v>
      </c>
    </row>
    <row r="61" spans="1:8" x14ac:dyDescent="0.35">
      <c r="A61" t="s">
        <v>3</v>
      </c>
      <c r="B61">
        <f t="shared" ref="B61:B64" si="17">SUM(B7/1000)</f>
        <v>0</v>
      </c>
      <c r="D61" t="s">
        <v>50</v>
      </c>
      <c r="E61" s="3">
        <f>SUM(J30)</f>
        <v>4210</v>
      </c>
      <c r="G61" t="s">
        <v>46</v>
      </c>
      <c r="H61" s="3">
        <f>SUM(C37/1000)</f>
        <v>0</v>
      </c>
    </row>
    <row r="62" spans="1:8" x14ac:dyDescent="0.35">
      <c r="A62" t="s">
        <v>26</v>
      </c>
      <c r="B62">
        <f t="shared" si="17"/>
        <v>4.1360000000000001</v>
      </c>
      <c r="D62" t="s">
        <v>51</v>
      </c>
      <c r="E62" s="3">
        <f>SUM(J31)</f>
        <v>8501</v>
      </c>
      <c r="G62" t="s">
        <v>59</v>
      </c>
      <c r="H62">
        <f>SUM(D39/1000)</f>
        <v>0</v>
      </c>
    </row>
    <row r="63" spans="1:8" x14ac:dyDescent="0.35">
      <c r="A63" t="s">
        <v>27</v>
      </c>
      <c r="B63">
        <f t="shared" si="17"/>
        <v>0</v>
      </c>
      <c r="D63" t="s">
        <v>52</v>
      </c>
      <c r="E63" s="3">
        <f>SUM(J32)</f>
        <v>13997</v>
      </c>
      <c r="G63" t="s">
        <v>47</v>
      </c>
      <c r="H63" s="3">
        <f>SUM(E37/1000)</f>
        <v>2.754</v>
      </c>
    </row>
    <row r="64" spans="1:8" x14ac:dyDescent="0.35">
      <c r="A64" t="s">
        <v>28</v>
      </c>
      <c r="B64">
        <f t="shared" si="17"/>
        <v>0.83</v>
      </c>
      <c r="D64" t="s">
        <v>53</v>
      </c>
      <c r="E64" s="3">
        <f>SUM(J33)</f>
        <v>6613</v>
      </c>
      <c r="G64" t="s">
        <v>22</v>
      </c>
      <c r="H64" s="3">
        <f>SUM(F37/1000)</f>
        <v>13.358000000000001</v>
      </c>
    </row>
    <row r="65" spans="4:8" x14ac:dyDescent="0.35">
      <c r="D65" t="s">
        <v>60</v>
      </c>
      <c r="E65">
        <f>SUM(J39)</f>
        <v>43127</v>
      </c>
      <c r="G65" t="s">
        <v>23</v>
      </c>
      <c r="H65" s="3">
        <f>SUM(G37/1000)</f>
        <v>0</v>
      </c>
    </row>
    <row r="66" spans="4:8" x14ac:dyDescent="0.35">
      <c r="G66" t="s">
        <v>44</v>
      </c>
      <c r="H66" s="3">
        <f>SUM(H37/1000)</f>
        <v>10.7</v>
      </c>
    </row>
    <row r="67" spans="4:8" x14ac:dyDescent="0.35">
      <c r="G67" t="s">
        <v>45</v>
      </c>
      <c r="H67" s="3">
        <f>SUM(I37/1000)</f>
        <v>38.485999999999997</v>
      </c>
    </row>
    <row r="86" spans="5:6" x14ac:dyDescent="0.35">
      <c r="E86" t="s">
        <v>0</v>
      </c>
      <c r="F86">
        <f>SUM(B11/1000)</f>
        <v>4.96</v>
      </c>
    </row>
    <row r="87" spans="5:6" x14ac:dyDescent="0.35">
      <c r="E87" t="s">
        <v>62</v>
      </c>
      <c r="F87">
        <f>SUM(I37/1000)</f>
        <v>38.485999999999997</v>
      </c>
    </row>
  </sheetData>
  <mergeCells count="7">
    <mergeCell ref="AA3:AE3"/>
    <mergeCell ref="L12:O12"/>
    <mergeCell ref="W12:Z12"/>
    <mergeCell ref="L24:P24"/>
    <mergeCell ref="Q24:T24"/>
    <mergeCell ref="W24:AA24"/>
    <mergeCell ref="AB24:AF24"/>
  </mergeCells>
  <hyperlinks>
    <hyperlink ref="AB24" r:id="rId1" xr:uid="{8F8F7661-144F-4CF3-A011-0961A51C1C4E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BCD2E-E360-45BB-A333-C88D718277DD}">
  <dimension ref="A1:AF110"/>
  <sheetViews>
    <sheetView topLeftCell="A35" zoomScale="60" zoomScaleNormal="60" workbookViewId="0">
      <selection activeCell="F46" sqref="F46"/>
    </sheetView>
  </sheetViews>
  <sheetFormatPr defaultRowHeight="14.5" x14ac:dyDescent="0.35"/>
  <cols>
    <col min="1" max="1" width="41.453125" customWidth="1"/>
    <col min="2" max="2" width="25.54296875" customWidth="1"/>
    <col min="3" max="3" width="22.81640625" customWidth="1"/>
    <col min="4" max="4" width="22.1796875" customWidth="1"/>
    <col min="5" max="5" width="21" customWidth="1"/>
    <col min="6" max="6" width="18.1796875" customWidth="1"/>
    <col min="7" max="7" width="18.453125" customWidth="1"/>
    <col min="8" max="8" width="15" customWidth="1"/>
    <col min="9" max="9" width="16.54296875" customWidth="1"/>
    <col min="10" max="10" width="17.81640625" customWidth="1"/>
    <col min="12" max="12" width="53.54296875" customWidth="1"/>
    <col min="13" max="13" width="21" customWidth="1"/>
    <col min="14" max="14" width="23.81640625" customWidth="1"/>
    <col min="15" max="15" width="27.1796875" customWidth="1"/>
    <col min="16" max="16" width="21.54296875" customWidth="1"/>
    <col min="17" max="17" width="17.54296875" customWidth="1"/>
    <col min="18" max="18" width="16.453125" customWidth="1"/>
    <col min="19" max="19" width="15.1796875" customWidth="1"/>
    <col min="20" max="20" width="14.453125" customWidth="1"/>
    <col min="23" max="23" width="41.1796875" customWidth="1"/>
    <col min="24" max="24" width="18.1796875" customWidth="1"/>
    <col min="25" max="25" width="25.1796875" customWidth="1"/>
    <col min="26" max="26" width="22.1796875" customWidth="1"/>
    <col min="27" max="27" width="17.1796875" customWidth="1"/>
    <col min="28" max="28" width="19.453125" customWidth="1"/>
    <col min="29" max="29" width="16.1796875" customWidth="1"/>
    <col min="30" max="30" width="18.453125" customWidth="1"/>
    <col min="31" max="31" width="15.81640625" customWidth="1"/>
  </cols>
  <sheetData>
    <row r="1" spans="1:31" ht="27" customHeight="1" x14ac:dyDescent="0.6">
      <c r="A1" s="61" t="s">
        <v>106</v>
      </c>
      <c r="L1" s="62" t="s">
        <v>107</v>
      </c>
      <c r="W1" s="62" t="s">
        <v>108</v>
      </c>
    </row>
    <row r="3" spans="1:31" ht="23.5" x14ac:dyDescent="0.55000000000000004">
      <c r="A3" s="59" t="s">
        <v>93</v>
      </c>
      <c r="L3" s="40" t="s">
        <v>93</v>
      </c>
      <c r="M3" s="52"/>
      <c r="N3" s="52"/>
      <c r="O3" s="52"/>
      <c r="P3" s="106"/>
      <c r="Q3" s="106"/>
      <c r="R3" s="106"/>
      <c r="S3" s="106"/>
      <c r="T3" s="106"/>
      <c r="W3" s="40" t="s">
        <v>93</v>
      </c>
      <c r="X3" s="52"/>
      <c r="Y3" s="52"/>
      <c r="Z3" s="52"/>
      <c r="AA3" s="79"/>
      <c r="AB3" s="79"/>
      <c r="AC3" s="79"/>
      <c r="AD3" s="79"/>
      <c r="AE3" s="79"/>
    </row>
    <row r="4" spans="1:31" x14ac:dyDescent="0.35">
      <c r="B4" s="65" t="s">
        <v>17</v>
      </c>
      <c r="C4" s="65" t="s">
        <v>5</v>
      </c>
      <c r="D4" s="65" t="s">
        <v>7</v>
      </c>
      <c r="E4" s="65" t="s">
        <v>8</v>
      </c>
      <c r="F4" s="65" t="s">
        <v>9</v>
      </c>
      <c r="G4" s="65" t="s">
        <v>10</v>
      </c>
      <c r="H4" s="65" t="s">
        <v>11</v>
      </c>
      <c r="I4" s="65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29" x14ac:dyDescent="0.35">
      <c r="A5" t="s">
        <v>0</v>
      </c>
      <c r="B5" s="6" t="s">
        <v>0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66" t="s">
        <v>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66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0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1">SUM(Y7:AD7)</f>
        <v>0</v>
      </c>
    </row>
    <row r="8" spans="1:31" x14ac:dyDescent="0.35">
      <c r="A8" s="66" t="s">
        <v>26</v>
      </c>
      <c r="B8" s="8">
        <v>126395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1"/>
        <v>0</v>
      </c>
    </row>
    <row r="9" spans="1:31" x14ac:dyDescent="0.35">
      <c r="A9" s="66" t="s">
        <v>27</v>
      </c>
      <c r="B9" s="33" t="s">
        <v>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1"/>
        <v>0</v>
      </c>
    </row>
    <row r="10" spans="1:31" x14ac:dyDescent="0.35">
      <c r="A10" s="5" t="s">
        <v>28</v>
      </c>
      <c r="B10" s="8">
        <v>3790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1"/>
        <v>0</v>
      </c>
    </row>
    <row r="11" spans="1:31" x14ac:dyDescent="0.35">
      <c r="A11" s="66" t="s">
        <v>29</v>
      </c>
      <c r="B11" s="33" t="s">
        <v>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L11" s="4" t="s">
        <v>29</v>
      </c>
      <c r="M11" s="28">
        <f>SUM(M6:M10)</f>
        <v>0</v>
      </c>
      <c r="N11" s="28">
        <f t="shared" ref="N11:T11" si="2">SUM(N6:N10)</f>
        <v>0</v>
      </c>
      <c r="O11" s="28">
        <f t="shared" si="2"/>
        <v>0</v>
      </c>
      <c r="P11" s="28">
        <f t="shared" si="2"/>
        <v>0</v>
      </c>
      <c r="Q11" s="28">
        <f t="shared" si="2"/>
        <v>0</v>
      </c>
      <c r="R11" s="28">
        <f t="shared" si="2"/>
        <v>0</v>
      </c>
      <c r="S11" s="28">
        <f t="shared" si="2"/>
        <v>0</v>
      </c>
      <c r="T11" s="28">
        <f t="shared" si="2"/>
        <v>0</v>
      </c>
      <c r="W11" s="4" t="s">
        <v>29</v>
      </c>
      <c r="X11" s="28">
        <f>SUM(X6:X10)</f>
        <v>0</v>
      </c>
      <c r="Y11" s="28">
        <f t="shared" ref="Y11:AE11" si="3">SUM(Y6:Y10)</f>
        <v>0</v>
      </c>
      <c r="Z11" s="28">
        <f t="shared" si="3"/>
        <v>0</v>
      </c>
      <c r="AA11" s="28">
        <f t="shared" si="3"/>
        <v>0</v>
      </c>
      <c r="AB11" s="28">
        <f t="shared" si="3"/>
        <v>0</v>
      </c>
      <c r="AC11" s="28">
        <f t="shared" si="3"/>
        <v>0</v>
      </c>
      <c r="AD11" s="28">
        <f t="shared" si="3"/>
        <v>0</v>
      </c>
      <c r="AE11" s="28">
        <f t="shared" si="3"/>
        <v>0</v>
      </c>
    </row>
    <row r="12" spans="1:31" ht="15.5" x14ac:dyDescent="0.35">
      <c r="A12" s="71"/>
      <c r="D12" s="3"/>
      <c r="L12" s="103"/>
      <c r="M12" s="103"/>
      <c r="N12" s="103"/>
      <c r="O12" s="103"/>
      <c r="W12" s="103"/>
      <c r="X12" s="103"/>
      <c r="Y12" s="103"/>
      <c r="Z12" s="103"/>
    </row>
    <row r="14" spans="1:31" ht="23.5" x14ac:dyDescent="0.55000000000000004">
      <c r="A14" s="56" t="s">
        <v>32</v>
      </c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x14ac:dyDescent="0.35">
      <c r="A15" s="37"/>
      <c r="B15" s="65" t="s">
        <v>33</v>
      </c>
      <c r="C15" s="65" t="s">
        <v>5</v>
      </c>
      <c r="D15" s="65" t="s">
        <v>7</v>
      </c>
      <c r="E15" s="65" t="s">
        <v>8</v>
      </c>
      <c r="F15" s="65" t="s">
        <v>9</v>
      </c>
      <c r="G15" s="65" t="s">
        <v>10</v>
      </c>
      <c r="H15" s="65" t="s">
        <v>11</v>
      </c>
      <c r="I15" s="65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29" x14ac:dyDescent="0.35">
      <c r="A16" s="36"/>
      <c r="B16" s="6" t="s">
        <v>34</v>
      </c>
      <c r="C16" s="6" t="s">
        <v>18</v>
      </c>
      <c r="D16" s="6" t="s">
        <v>19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5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5" t="s">
        <v>36</v>
      </c>
      <c r="B18" s="8">
        <v>33957</v>
      </c>
      <c r="C18" s="8">
        <v>229</v>
      </c>
      <c r="D18" s="8">
        <v>0</v>
      </c>
      <c r="E18" s="8">
        <v>0</v>
      </c>
      <c r="F18" s="8">
        <v>0</v>
      </c>
      <c r="G18" s="8">
        <v>39050</v>
      </c>
      <c r="H18" s="8">
        <v>0</v>
      </c>
      <c r="I18" s="8">
        <v>39278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4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5">SUM(Y18:AD18)</f>
        <v>0</v>
      </c>
    </row>
    <row r="19" spans="1:32" x14ac:dyDescent="0.35">
      <c r="A19" s="5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4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5"/>
        <v>0</v>
      </c>
    </row>
    <row r="20" spans="1:32" x14ac:dyDescent="0.35">
      <c r="A20" s="5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4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5"/>
        <v>0</v>
      </c>
    </row>
    <row r="21" spans="1:32" x14ac:dyDescent="0.35">
      <c r="A21" s="5" t="s">
        <v>39</v>
      </c>
      <c r="B21" s="8">
        <v>676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4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5"/>
        <v>0</v>
      </c>
    </row>
    <row r="22" spans="1:32" x14ac:dyDescent="0.35">
      <c r="A22" s="5" t="s">
        <v>40</v>
      </c>
      <c r="B22" s="8">
        <v>5145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4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5"/>
        <v>0</v>
      </c>
    </row>
    <row r="23" spans="1:32" x14ac:dyDescent="0.35">
      <c r="A23" s="5" t="s">
        <v>29</v>
      </c>
      <c r="B23" s="8">
        <v>39778</v>
      </c>
      <c r="C23" s="8">
        <v>229</v>
      </c>
      <c r="D23" s="8">
        <v>0</v>
      </c>
      <c r="E23" s="8">
        <v>0</v>
      </c>
      <c r="F23" s="8">
        <v>0</v>
      </c>
      <c r="G23" s="8">
        <v>39050</v>
      </c>
      <c r="H23" s="8">
        <v>0</v>
      </c>
      <c r="I23" s="8">
        <v>39278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4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5"/>
        <v>0</v>
      </c>
    </row>
    <row r="24" spans="1:32" ht="15.5" x14ac:dyDescent="0.35">
      <c r="A24" s="71"/>
      <c r="E24" s="104"/>
      <c r="F24" s="104"/>
      <c r="G24" s="104"/>
      <c r="H24" s="104"/>
      <c r="L24" s="102"/>
      <c r="M24" s="102"/>
      <c r="N24" s="102"/>
      <c r="O24" s="102"/>
      <c r="P24" s="102"/>
      <c r="Q24" s="104" t="s">
        <v>42</v>
      </c>
      <c r="R24" s="104"/>
      <c r="S24" s="104"/>
      <c r="T24" s="104"/>
      <c r="W24" s="102"/>
      <c r="X24" s="102"/>
      <c r="Y24" s="102"/>
      <c r="Z24" s="102"/>
      <c r="AA24" s="102"/>
      <c r="AB24" s="104"/>
      <c r="AC24" s="104"/>
      <c r="AD24" s="104"/>
      <c r="AE24" s="104"/>
    </row>
    <row r="26" spans="1:32" ht="23.5" x14ac:dyDescent="0.55000000000000004">
      <c r="A26" s="56" t="s">
        <v>43</v>
      </c>
      <c r="L26" s="68" t="s">
        <v>43</v>
      </c>
      <c r="W26" s="56" t="s">
        <v>43</v>
      </c>
    </row>
    <row r="27" spans="1:32" ht="29" x14ac:dyDescent="0.35">
      <c r="A27" s="17"/>
      <c r="B27" t="s">
        <v>5</v>
      </c>
      <c r="C27" t="s">
        <v>7</v>
      </c>
      <c r="D27" t="s">
        <v>8</v>
      </c>
      <c r="E27" t="s">
        <v>9</v>
      </c>
      <c r="F27" t="s">
        <v>10</v>
      </c>
      <c r="G27" t="s">
        <v>11</v>
      </c>
      <c r="J27" s="7" t="s">
        <v>48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36"/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8"/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5" t="s">
        <v>49</v>
      </c>
      <c r="B29" s="8">
        <v>12384</v>
      </c>
      <c r="C29" s="8">
        <v>0</v>
      </c>
      <c r="D29" s="8">
        <v>0</v>
      </c>
      <c r="E29" s="8">
        <v>4447</v>
      </c>
      <c r="F29" s="8">
        <v>0</v>
      </c>
      <c r="G29" s="8">
        <v>0</v>
      </c>
      <c r="H29" s="8">
        <v>0</v>
      </c>
      <c r="I29" s="8">
        <v>1556</v>
      </c>
      <c r="J29" s="8">
        <v>18387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5" t="s">
        <v>50</v>
      </c>
      <c r="B30" s="27">
        <v>7723</v>
      </c>
      <c r="C30" s="8">
        <v>0</v>
      </c>
      <c r="D30" s="8">
        <v>25956</v>
      </c>
      <c r="E30" s="27">
        <v>0</v>
      </c>
      <c r="F30" s="8">
        <v>92641</v>
      </c>
      <c r="G30" s="8">
        <v>0</v>
      </c>
      <c r="H30" s="8">
        <v>1521</v>
      </c>
      <c r="I30" s="8">
        <v>284862</v>
      </c>
      <c r="J30" s="8">
        <v>411482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5" t="s">
        <v>51</v>
      </c>
      <c r="B31" s="8">
        <v>98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6370</v>
      </c>
      <c r="I31" s="8">
        <v>4912</v>
      </c>
      <c r="J31" s="8">
        <v>11380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6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7">SUM(X31:AE31)</f>
        <v>0</v>
      </c>
    </row>
    <row r="32" spans="1:32" x14ac:dyDescent="0.35">
      <c r="A32" s="5" t="s">
        <v>52</v>
      </c>
      <c r="B32" s="8">
        <v>116084</v>
      </c>
      <c r="C32" s="8">
        <v>0</v>
      </c>
      <c r="D32" s="8">
        <v>0</v>
      </c>
      <c r="E32" s="8">
        <v>30630</v>
      </c>
      <c r="F32" s="8">
        <v>0</v>
      </c>
      <c r="G32" s="8">
        <v>0</v>
      </c>
      <c r="H32" s="8">
        <v>0</v>
      </c>
      <c r="I32" s="8">
        <v>102</v>
      </c>
      <c r="J32" s="8">
        <v>146816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6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7"/>
        <v>0</v>
      </c>
    </row>
    <row r="33" spans="1:32" x14ac:dyDescent="0.35">
      <c r="A33" s="5" t="s">
        <v>53</v>
      </c>
      <c r="B33" s="8">
        <v>280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11365</v>
      </c>
      <c r="I33" s="8">
        <v>135352</v>
      </c>
      <c r="J33" s="8">
        <v>146998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6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7"/>
        <v>0</v>
      </c>
    </row>
    <row r="34" spans="1:32" x14ac:dyDescent="0.35">
      <c r="A34" s="5" t="s">
        <v>54</v>
      </c>
      <c r="B34" s="8">
        <v>289</v>
      </c>
      <c r="C34" s="8">
        <v>0</v>
      </c>
      <c r="D34" s="8">
        <v>0</v>
      </c>
      <c r="E34" s="8">
        <v>0</v>
      </c>
      <c r="F34" s="8">
        <v>47431</v>
      </c>
      <c r="G34" s="8">
        <v>0</v>
      </c>
      <c r="H34" s="8">
        <v>3126</v>
      </c>
      <c r="I34" s="8">
        <v>60210</v>
      </c>
      <c r="J34" s="8">
        <v>111057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6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7"/>
        <v>0</v>
      </c>
    </row>
    <row r="35" spans="1:32" x14ac:dyDescent="0.35">
      <c r="A35" s="5" t="s">
        <v>55</v>
      </c>
      <c r="B35" s="8">
        <v>129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10844</v>
      </c>
      <c r="I35" s="8">
        <v>7830</v>
      </c>
      <c r="J35" s="8">
        <v>18803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6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7"/>
        <v>0</v>
      </c>
    </row>
    <row r="36" spans="1:32" x14ac:dyDescent="0.35">
      <c r="A36" s="5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6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7"/>
        <v>0</v>
      </c>
    </row>
    <row r="37" spans="1:32" x14ac:dyDescent="0.35">
      <c r="A37" s="5" t="s">
        <v>29</v>
      </c>
      <c r="B37" s="31">
        <f>SUM(B29:B36)</f>
        <v>136987</v>
      </c>
      <c r="C37" s="8">
        <v>0</v>
      </c>
      <c r="D37" s="8">
        <v>25956</v>
      </c>
      <c r="E37" s="31">
        <f>SUM(E29:E36)</f>
        <v>35077</v>
      </c>
      <c r="F37" s="8">
        <v>140072</v>
      </c>
      <c r="G37" s="8">
        <v>0</v>
      </c>
      <c r="H37" s="8">
        <v>33226</v>
      </c>
      <c r="I37" s="8">
        <v>494825</v>
      </c>
      <c r="J37" s="8">
        <v>864923</v>
      </c>
      <c r="L37" s="4" t="s">
        <v>29</v>
      </c>
      <c r="M37" s="8">
        <f>SUM(M29:M36)</f>
        <v>0</v>
      </c>
      <c r="N37" s="8">
        <f t="shared" ref="N37:T37" si="8">SUM(N29:N36)</f>
        <v>0</v>
      </c>
      <c r="O37" s="8">
        <f t="shared" si="8"/>
        <v>0</v>
      </c>
      <c r="P37" s="8">
        <f t="shared" si="8"/>
        <v>0</v>
      </c>
      <c r="Q37" s="8">
        <f t="shared" si="8"/>
        <v>0</v>
      </c>
      <c r="R37" s="8">
        <f t="shared" si="8"/>
        <v>0</v>
      </c>
      <c r="S37" s="8">
        <f t="shared" si="8"/>
        <v>0</v>
      </c>
      <c r="T37" s="8">
        <f t="shared" si="8"/>
        <v>0</v>
      </c>
      <c r="U37" s="8">
        <f t="shared" si="6"/>
        <v>0</v>
      </c>
      <c r="W37" s="4" t="s">
        <v>29</v>
      </c>
      <c r="X37" s="8"/>
      <c r="Y37" s="8">
        <f t="shared" ref="Y37:AE37" si="9">SUM(Y29:Y36)</f>
        <v>0</v>
      </c>
      <c r="Z37" s="8">
        <f t="shared" si="9"/>
        <v>0</v>
      </c>
      <c r="AA37" s="8">
        <f t="shared" si="9"/>
        <v>0</v>
      </c>
      <c r="AB37" s="8">
        <f t="shared" si="9"/>
        <v>0</v>
      </c>
      <c r="AC37" s="8">
        <f t="shared" si="9"/>
        <v>0</v>
      </c>
      <c r="AD37" s="8">
        <f t="shared" si="9"/>
        <v>0</v>
      </c>
      <c r="AE37" s="8">
        <f t="shared" si="9"/>
        <v>0</v>
      </c>
      <c r="AF37" s="8">
        <f t="shared" si="7"/>
        <v>0</v>
      </c>
    </row>
    <row r="38" spans="1:32" x14ac:dyDescent="0.35">
      <c r="A38" s="82"/>
      <c r="B38" s="17"/>
      <c r="C38" s="17"/>
      <c r="D38" s="17"/>
      <c r="E38" s="17"/>
      <c r="F38" s="17"/>
      <c r="G38" s="17"/>
      <c r="H38" s="17"/>
      <c r="I38" s="17"/>
      <c r="J38" s="17"/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6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7"/>
        <v>0</v>
      </c>
    </row>
    <row r="39" spans="1:32" x14ac:dyDescent="0.35">
      <c r="A39" s="67" t="s">
        <v>57</v>
      </c>
      <c r="B39" s="5">
        <f t="shared" ref="B39:I39" si="10">SUM(B34:B36)</f>
        <v>418</v>
      </c>
      <c r="C39" s="5">
        <f t="shared" si="10"/>
        <v>0</v>
      </c>
      <c r="D39" s="5">
        <f t="shared" si="10"/>
        <v>0</v>
      </c>
      <c r="E39" s="5">
        <f t="shared" si="10"/>
        <v>0</v>
      </c>
      <c r="F39" s="5">
        <f t="shared" si="10"/>
        <v>47431</v>
      </c>
      <c r="G39" s="5">
        <f t="shared" si="10"/>
        <v>0</v>
      </c>
      <c r="H39" s="5">
        <f t="shared" si="10"/>
        <v>13970</v>
      </c>
      <c r="I39" s="5">
        <f t="shared" si="10"/>
        <v>68040</v>
      </c>
      <c r="J39" s="8">
        <f>SUM(J34:J36)</f>
        <v>129860</v>
      </c>
      <c r="L39" s="12" t="s">
        <v>57</v>
      </c>
      <c r="M39" s="8">
        <f>SUM(M34:M36)</f>
        <v>0</v>
      </c>
      <c r="N39" s="5">
        <f t="shared" ref="N39:U39" si="11">SUM(N34:N36)</f>
        <v>0</v>
      </c>
      <c r="O39" s="5">
        <f t="shared" si="11"/>
        <v>0</v>
      </c>
      <c r="P39" s="8">
        <f>SUM(P34:P36)</f>
        <v>0</v>
      </c>
      <c r="Q39" s="5">
        <f t="shared" si="11"/>
        <v>0</v>
      </c>
      <c r="R39" s="5">
        <f t="shared" si="11"/>
        <v>0</v>
      </c>
      <c r="S39" s="5">
        <f t="shared" si="11"/>
        <v>0</v>
      </c>
      <c r="T39" s="5">
        <f t="shared" si="11"/>
        <v>0</v>
      </c>
      <c r="U39" s="8">
        <f t="shared" si="11"/>
        <v>0</v>
      </c>
      <c r="W39" s="12" t="s">
        <v>57</v>
      </c>
      <c r="X39" s="8">
        <f>SUM(X34:X36)</f>
        <v>0</v>
      </c>
      <c r="Y39" s="5">
        <f t="shared" ref="Y39:Z39" si="12">SUM(Y34:Y36)</f>
        <v>0</v>
      </c>
      <c r="Z39" s="5">
        <f t="shared" si="12"/>
        <v>0</v>
      </c>
      <c r="AA39" s="8">
        <f>SUM(AA34:AA36)</f>
        <v>0</v>
      </c>
      <c r="AB39" s="5">
        <f t="shared" ref="AB39:AF39" si="13">SUM(AB34:AB36)</f>
        <v>0</v>
      </c>
      <c r="AC39" s="5">
        <f t="shared" si="13"/>
        <v>0</v>
      </c>
      <c r="AD39" s="5">
        <f t="shared" si="13"/>
        <v>0</v>
      </c>
      <c r="AE39" s="5">
        <f t="shared" si="13"/>
        <v>0</v>
      </c>
      <c r="AF39" s="8">
        <f t="shared" si="13"/>
        <v>0</v>
      </c>
    </row>
    <row r="43" spans="1:32" x14ac:dyDescent="0.35">
      <c r="A43" t="s">
        <v>58</v>
      </c>
    </row>
    <row r="62" spans="4:8" x14ac:dyDescent="0.35">
      <c r="E62" t="s">
        <v>12</v>
      </c>
    </row>
    <row r="63" spans="4:8" x14ac:dyDescent="0.35">
      <c r="D63" t="s">
        <v>49</v>
      </c>
      <c r="E63" s="3">
        <f>SUM(J29)</f>
        <v>18387</v>
      </c>
      <c r="G63" t="s">
        <v>18</v>
      </c>
      <c r="H63" s="3">
        <f>SUM(B37/1000)</f>
        <v>136.98699999999999</v>
      </c>
    </row>
    <row r="64" spans="4:8" x14ac:dyDescent="0.35">
      <c r="D64" t="s">
        <v>50</v>
      </c>
      <c r="E64" s="3">
        <f>SUM(J30)</f>
        <v>411482</v>
      </c>
      <c r="G64" t="s">
        <v>46</v>
      </c>
      <c r="H64" s="3">
        <f>SUM(C37/1000)</f>
        <v>0</v>
      </c>
    </row>
    <row r="65" spans="4:8" x14ac:dyDescent="0.35">
      <c r="D65" t="s">
        <v>51</v>
      </c>
      <c r="E65" s="3">
        <f>SUM(J31)</f>
        <v>11380</v>
      </c>
      <c r="G65" t="s">
        <v>59</v>
      </c>
      <c r="H65" s="3">
        <f>SUM(D37/1000)</f>
        <v>25.956</v>
      </c>
    </row>
    <row r="66" spans="4:8" x14ac:dyDescent="0.35">
      <c r="D66" t="s">
        <v>52</v>
      </c>
      <c r="E66" s="3">
        <f>SUM(J32)</f>
        <v>146816</v>
      </c>
      <c r="G66" t="s">
        <v>47</v>
      </c>
      <c r="H66" s="3">
        <f>SUM(E37/1000)</f>
        <v>35.076999999999998</v>
      </c>
    </row>
    <row r="67" spans="4:8" x14ac:dyDescent="0.35">
      <c r="D67" t="s">
        <v>53</v>
      </c>
      <c r="E67" s="3">
        <f>SUM(J33)</f>
        <v>146998</v>
      </c>
      <c r="G67" t="s">
        <v>22</v>
      </c>
      <c r="H67" s="3">
        <f>SUM(F37/1000)</f>
        <v>140.072</v>
      </c>
    </row>
    <row r="68" spans="4:8" x14ac:dyDescent="0.35">
      <c r="D68" t="s">
        <v>60</v>
      </c>
      <c r="E68">
        <f>SUM(I39)</f>
        <v>68040</v>
      </c>
      <c r="G68" t="s">
        <v>23</v>
      </c>
      <c r="H68" s="3">
        <f>SUM(G37/1000)</f>
        <v>0</v>
      </c>
    </row>
    <row r="69" spans="4:8" x14ac:dyDescent="0.35">
      <c r="G69" t="s">
        <v>44</v>
      </c>
      <c r="H69" s="3">
        <f>SUM(H37/1000)</f>
        <v>33.225999999999999</v>
      </c>
    </row>
    <row r="70" spans="4:8" x14ac:dyDescent="0.35">
      <c r="G70" t="s">
        <v>45</v>
      </c>
      <c r="H70" s="3">
        <f>SUM(I37/1000)</f>
        <v>494.82499999999999</v>
      </c>
    </row>
    <row r="110" spans="2:3" x14ac:dyDescent="0.35">
      <c r="B110" s="3"/>
      <c r="C110" s="3"/>
    </row>
  </sheetData>
  <mergeCells count="8">
    <mergeCell ref="AB24:AE24"/>
    <mergeCell ref="E24:H24"/>
    <mergeCell ref="P3:T3"/>
    <mergeCell ref="L12:O12"/>
    <mergeCell ref="W12:Z12"/>
    <mergeCell ref="L24:P24"/>
    <mergeCell ref="Q24:T24"/>
    <mergeCell ref="W24:AA24"/>
  </mergeCells>
  <hyperlinks>
    <hyperlink ref="Q24" r:id="rId1" xr:uid="{7B40182B-1F60-4A9F-AF5F-67B368EC0E7B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417D-BEF7-4829-B5CE-674A1AAD6B98}">
  <dimension ref="A1:AF87"/>
  <sheetViews>
    <sheetView topLeftCell="A41" zoomScale="80" zoomScaleNormal="80" workbookViewId="0">
      <selection activeCell="I37" sqref="I37"/>
    </sheetView>
  </sheetViews>
  <sheetFormatPr defaultRowHeight="14.5" x14ac:dyDescent="0.35"/>
  <cols>
    <col min="1" max="1" width="41.54296875" customWidth="1"/>
    <col min="2" max="2" width="22.81640625" customWidth="1"/>
    <col min="3" max="3" width="21.81640625" customWidth="1"/>
    <col min="4" max="4" width="20.1796875" customWidth="1"/>
    <col min="5" max="5" width="19.1796875" customWidth="1"/>
    <col min="6" max="6" width="15.54296875" customWidth="1"/>
    <col min="7" max="7" width="13.1796875" customWidth="1"/>
    <col min="8" max="8" width="12.1796875" customWidth="1"/>
    <col min="9" max="9" width="17.54296875" customWidth="1"/>
    <col min="10" max="10" width="18.08984375" customWidth="1"/>
    <col min="12" max="12" width="45.453125" customWidth="1"/>
    <col min="13" max="13" width="20.1796875" customWidth="1"/>
    <col min="14" max="14" width="19.54296875" customWidth="1"/>
    <col min="15" max="15" width="17.81640625" customWidth="1"/>
    <col min="16" max="16" width="15.54296875" customWidth="1"/>
    <col min="17" max="17" width="15.1796875" customWidth="1"/>
    <col min="18" max="18" width="13.1796875" customWidth="1"/>
    <col min="19" max="19" width="12.453125" customWidth="1"/>
    <col min="20" max="20" width="15.81640625" customWidth="1"/>
    <col min="23" max="23" width="42.54296875" customWidth="1"/>
    <col min="24" max="24" width="22.54296875" customWidth="1"/>
    <col min="25" max="25" width="17.81640625" customWidth="1"/>
    <col min="26" max="26" width="18" customWidth="1"/>
    <col min="27" max="27" width="15.81640625" customWidth="1"/>
    <col min="28" max="28" width="14.81640625" customWidth="1"/>
    <col min="29" max="29" width="14" customWidth="1"/>
    <col min="30" max="30" width="12.81640625" customWidth="1"/>
    <col min="31" max="31" width="11.453125" customWidth="1"/>
  </cols>
  <sheetData>
    <row r="1" spans="1:31" ht="26" x14ac:dyDescent="0.35">
      <c r="A1" s="61" t="s">
        <v>109</v>
      </c>
      <c r="L1" s="61" t="s">
        <v>110</v>
      </c>
      <c r="W1" s="61" t="s">
        <v>111</v>
      </c>
    </row>
    <row r="3" spans="1:31" ht="23.5" x14ac:dyDescent="0.55000000000000004">
      <c r="A3" s="59" t="s">
        <v>93</v>
      </c>
      <c r="L3" s="40" t="s">
        <v>93</v>
      </c>
      <c r="M3" s="52"/>
      <c r="N3" s="52"/>
      <c r="O3" s="52"/>
      <c r="P3" s="106"/>
      <c r="Q3" s="106"/>
      <c r="R3" s="106"/>
      <c r="S3" s="106"/>
      <c r="T3" s="106"/>
      <c r="W3" s="40" t="s">
        <v>16</v>
      </c>
      <c r="X3" s="52"/>
      <c r="Y3" s="52"/>
      <c r="Z3" s="52"/>
      <c r="AA3" s="106"/>
      <c r="AB3" s="106"/>
      <c r="AC3" s="106"/>
      <c r="AD3" s="106"/>
      <c r="AE3" s="106"/>
    </row>
    <row r="4" spans="1:3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43.5" x14ac:dyDescent="0.35">
      <c r="A5" s="17"/>
      <c r="B5" s="6" t="s">
        <v>0</v>
      </c>
      <c r="C5" s="6" t="s">
        <v>18</v>
      </c>
      <c r="D5" s="6" t="s">
        <v>24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4" t="s">
        <v>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4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0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1">SUM(Y7:AD7)</f>
        <v>0</v>
      </c>
    </row>
    <row r="8" spans="1:31" x14ac:dyDescent="0.35">
      <c r="A8" s="4" t="s">
        <v>26</v>
      </c>
      <c r="B8" s="33" t="s">
        <v>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1"/>
        <v>0</v>
      </c>
    </row>
    <row r="9" spans="1:31" x14ac:dyDescent="0.35">
      <c r="A9" s="4" t="s">
        <v>27</v>
      </c>
      <c r="B9" s="33" t="s">
        <v>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1"/>
        <v>0</v>
      </c>
    </row>
    <row r="10" spans="1:31" x14ac:dyDescent="0.35">
      <c r="A10" s="4" t="s">
        <v>28</v>
      </c>
      <c r="B10" s="8">
        <v>2630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1"/>
        <v>0</v>
      </c>
    </row>
    <row r="11" spans="1:31" x14ac:dyDescent="0.35">
      <c r="A11" s="4" t="s">
        <v>29</v>
      </c>
      <c r="B11" s="8">
        <v>18170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L11" s="4" t="s">
        <v>29</v>
      </c>
      <c r="M11" s="28">
        <f>SUM(M6:M10)</f>
        <v>0</v>
      </c>
      <c r="N11" s="28">
        <f t="shared" ref="N11:T11" si="2">SUM(N6:N10)</f>
        <v>0</v>
      </c>
      <c r="O11" s="28">
        <f t="shared" si="2"/>
        <v>0</v>
      </c>
      <c r="P11" s="28">
        <f t="shared" si="2"/>
        <v>0</v>
      </c>
      <c r="Q11" s="28">
        <f t="shared" si="2"/>
        <v>0</v>
      </c>
      <c r="R11" s="28">
        <f t="shared" si="2"/>
        <v>0</v>
      </c>
      <c r="S11" s="28">
        <f t="shared" si="2"/>
        <v>0</v>
      </c>
      <c r="T11" s="28">
        <f t="shared" si="2"/>
        <v>0</v>
      </c>
      <c r="W11" s="4" t="s">
        <v>29</v>
      </c>
      <c r="X11" s="28">
        <f>SUM(X6:X10)</f>
        <v>0</v>
      </c>
      <c r="Y11" s="28">
        <f t="shared" ref="Y11:AE11" si="3">SUM(Y6:Y10)</f>
        <v>0</v>
      </c>
      <c r="Z11" s="28">
        <f t="shared" si="3"/>
        <v>0</v>
      </c>
      <c r="AA11" s="28">
        <f t="shared" si="3"/>
        <v>0</v>
      </c>
      <c r="AB11" s="28">
        <f t="shared" si="3"/>
        <v>0</v>
      </c>
      <c r="AC11" s="28">
        <f t="shared" si="3"/>
        <v>0</v>
      </c>
      <c r="AD11" s="28">
        <f t="shared" si="3"/>
        <v>0</v>
      </c>
      <c r="AE11" s="28">
        <f t="shared" si="3"/>
        <v>0</v>
      </c>
    </row>
    <row r="12" spans="1:31" ht="15.5" x14ac:dyDescent="0.35">
      <c r="A12" s="103"/>
      <c r="B12" s="103"/>
      <c r="C12" s="103"/>
      <c r="D12" s="103"/>
      <c r="L12" s="103"/>
      <c r="M12" s="103"/>
      <c r="N12" s="103"/>
      <c r="O12" s="103"/>
      <c r="W12" s="103" t="s">
        <v>30</v>
      </c>
      <c r="X12" s="103"/>
      <c r="Y12" s="103"/>
      <c r="Z12" s="103"/>
      <c r="AA12" t="s">
        <v>31</v>
      </c>
    </row>
    <row r="14" spans="1:31" ht="23.5" x14ac:dyDescent="0.55000000000000004">
      <c r="A14" s="56" t="s">
        <v>32</v>
      </c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x14ac:dyDescent="0.35">
      <c r="A15" s="36"/>
      <c r="B15" s="22" t="s">
        <v>33</v>
      </c>
      <c r="C15" s="22" t="s">
        <v>5</v>
      </c>
      <c r="D15" s="22" t="s">
        <v>7</v>
      </c>
      <c r="E15" s="22" t="s">
        <v>8</v>
      </c>
      <c r="F15" s="22" t="s">
        <v>9</v>
      </c>
      <c r="G15" s="22" t="s">
        <v>10</v>
      </c>
      <c r="H15" s="22" t="s">
        <v>11</v>
      </c>
      <c r="I15" s="22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43.5" x14ac:dyDescent="0.35">
      <c r="A16" s="58"/>
      <c r="B16" s="6" t="s">
        <v>34</v>
      </c>
      <c r="C16" s="6" t="s">
        <v>18</v>
      </c>
      <c r="D16" s="6" t="s">
        <v>24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56346</v>
      </c>
      <c r="C18" s="8">
        <v>2109</v>
      </c>
      <c r="D18" s="8">
        <v>24920</v>
      </c>
      <c r="E18" s="8">
        <v>0</v>
      </c>
      <c r="F18" s="8">
        <v>0</v>
      </c>
      <c r="G18" s="8">
        <v>36357</v>
      </c>
      <c r="H18" s="8">
        <v>0</v>
      </c>
      <c r="I18" s="8">
        <v>63386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4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5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4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5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4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5"/>
        <v>0</v>
      </c>
    </row>
    <row r="21" spans="1:32" x14ac:dyDescent="0.35">
      <c r="A21" s="4" t="s">
        <v>39</v>
      </c>
      <c r="B21" s="8">
        <v>3865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4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5"/>
        <v>0</v>
      </c>
    </row>
    <row r="22" spans="1:32" x14ac:dyDescent="0.35">
      <c r="A22" s="4" t="s">
        <v>40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4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5"/>
        <v>0</v>
      </c>
    </row>
    <row r="23" spans="1:32" x14ac:dyDescent="0.35">
      <c r="A23" s="4" t="s">
        <v>29</v>
      </c>
      <c r="B23" s="8">
        <v>60211</v>
      </c>
      <c r="C23" s="8">
        <v>2109</v>
      </c>
      <c r="D23" s="8">
        <v>24920</v>
      </c>
      <c r="E23" s="8">
        <v>0</v>
      </c>
      <c r="F23" s="8">
        <v>0</v>
      </c>
      <c r="G23" s="8">
        <v>36357</v>
      </c>
      <c r="H23" s="8">
        <v>0</v>
      </c>
      <c r="I23" s="8">
        <v>63386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4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5"/>
        <v>0</v>
      </c>
    </row>
    <row r="24" spans="1:32" ht="15.5" x14ac:dyDescent="0.35">
      <c r="A24" s="102"/>
      <c r="B24" s="102"/>
      <c r="C24" s="102"/>
      <c r="D24" s="102"/>
      <c r="E24" s="102"/>
      <c r="F24" s="104"/>
      <c r="G24" s="104"/>
      <c r="H24" s="104"/>
      <c r="I24" s="104"/>
      <c r="L24" s="102"/>
      <c r="M24" s="102"/>
      <c r="N24" s="102"/>
      <c r="O24" s="102"/>
      <c r="P24" s="102"/>
      <c r="Q24" s="104"/>
      <c r="R24" s="104"/>
      <c r="S24" s="104"/>
      <c r="T24" s="104"/>
      <c r="W24" s="102"/>
      <c r="X24" s="102"/>
      <c r="Y24" s="102"/>
      <c r="Z24" s="102"/>
      <c r="AA24" s="102"/>
      <c r="AB24" s="104"/>
      <c r="AC24" s="104"/>
      <c r="AD24" s="104"/>
      <c r="AE24" s="104"/>
    </row>
    <row r="26" spans="1:32" ht="23.5" x14ac:dyDescent="0.55000000000000004">
      <c r="A26" s="55" t="s">
        <v>43</v>
      </c>
      <c r="L26" s="55" t="s">
        <v>43</v>
      </c>
      <c r="W26" s="56" t="s">
        <v>43</v>
      </c>
    </row>
    <row r="27" spans="1:32" x14ac:dyDescent="0.35">
      <c r="B27" s="22" t="s">
        <v>5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58"/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48</v>
      </c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8">
        <v>9640</v>
      </c>
      <c r="C29" s="8">
        <v>0</v>
      </c>
      <c r="D29" s="8">
        <v>0</v>
      </c>
      <c r="E29" s="8">
        <v>3870</v>
      </c>
      <c r="F29" s="8">
        <v>0</v>
      </c>
      <c r="G29" s="8">
        <v>0</v>
      </c>
      <c r="H29" s="8">
        <v>0</v>
      </c>
      <c r="I29" s="8">
        <v>12401</v>
      </c>
      <c r="J29" s="8">
        <f>SUM(B29:I29)</f>
        <v>25911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8">
        <v>5616</v>
      </c>
      <c r="C30" s="8">
        <v>0</v>
      </c>
      <c r="D30" s="27">
        <v>1015</v>
      </c>
      <c r="E30" s="8">
        <v>0</v>
      </c>
      <c r="F30" s="8">
        <v>65494</v>
      </c>
      <c r="G30" s="8">
        <v>0</v>
      </c>
      <c r="H30" s="8">
        <v>7434</v>
      </c>
      <c r="I30" s="27">
        <v>108131</v>
      </c>
      <c r="J30" s="8">
        <f t="shared" ref="J30:J39" si="6">SUM(B30:I30)</f>
        <v>187690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376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8554</v>
      </c>
      <c r="I31" s="8">
        <v>7457</v>
      </c>
      <c r="J31" s="8">
        <f t="shared" si="6"/>
        <v>16387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7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8">SUM(X31:AE31)</f>
        <v>0</v>
      </c>
    </row>
    <row r="32" spans="1:32" x14ac:dyDescent="0.35">
      <c r="A32" s="4" t="s">
        <v>52</v>
      </c>
      <c r="B32" s="8">
        <v>101166</v>
      </c>
      <c r="C32" s="8">
        <v>0</v>
      </c>
      <c r="D32" s="8">
        <v>0</v>
      </c>
      <c r="E32" s="8">
        <v>23871</v>
      </c>
      <c r="F32" s="8">
        <v>0</v>
      </c>
      <c r="G32" s="8">
        <v>0</v>
      </c>
      <c r="H32" s="8">
        <v>0</v>
      </c>
      <c r="I32" s="25" t="s">
        <v>6</v>
      </c>
      <c r="J32" s="8">
        <f t="shared" si="6"/>
        <v>125037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7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8"/>
        <v>0</v>
      </c>
    </row>
    <row r="33" spans="1:32" x14ac:dyDescent="0.35">
      <c r="A33" s="4" t="s">
        <v>53</v>
      </c>
      <c r="B33" s="8">
        <v>143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12245</v>
      </c>
      <c r="I33" s="8">
        <v>35111</v>
      </c>
      <c r="J33" s="8">
        <f t="shared" si="6"/>
        <v>47499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7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8"/>
        <v>0</v>
      </c>
    </row>
    <row r="34" spans="1:32" x14ac:dyDescent="0.35">
      <c r="A34" s="4" t="s">
        <v>54</v>
      </c>
      <c r="B34" s="8">
        <v>244</v>
      </c>
      <c r="C34" s="8">
        <v>0</v>
      </c>
      <c r="D34" s="8">
        <v>0</v>
      </c>
      <c r="E34" s="8">
        <v>0</v>
      </c>
      <c r="F34" s="8">
        <v>32996</v>
      </c>
      <c r="G34" s="8">
        <v>0</v>
      </c>
      <c r="H34" s="8">
        <v>1290</v>
      </c>
      <c r="I34" s="8">
        <v>49372</v>
      </c>
      <c r="J34" s="8">
        <f t="shared" si="6"/>
        <v>83902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7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8"/>
        <v>0</v>
      </c>
    </row>
    <row r="35" spans="1:32" x14ac:dyDescent="0.35">
      <c r="A35" s="4" t="s">
        <v>55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18973</v>
      </c>
      <c r="I35" s="8">
        <v>3941</v>
      </c>
      <c r="J35" s="8">
        <f t="shared" si="6"/>
        <v>22914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7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8"/>
        <v>0</v>
      </c>
    </row>
    <row r="36" spans="1:32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5836</v>
      </c>
      <c r="J36" s="8">
        <f t="shared" si="6"/>
        <v>5836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7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8"/>
        <v>0</v>
      </c>
    </row>
    <row r="37" spans="1:32" x14ac:dyDescent="0.35">
      <c r="A37" s="4" t="s">
        <v>29</v>
      </c>
      <c r="B37" s="8">
        <v>117185</v>
      </c>
      <c r="C37" s="8">
        <v>0</v>
      </c>
      <c r="D37" s="31">
        <f>SUM(D29:D36)</f>
        <v>1015</v>
      </c>
      <c r="E37" s="8">
        <v>27741</v>
      </c>
      <c r="F37" s="8">
        <v>98489</v>
      </c>
      <c r="G37" s="8">
        <v>0</v>
      </c>
      <c r="H37" s="8">
        <v>48496</v>
      </c>
      <c r="I37" s="31">
        <f>SUM(I29:I36)</f>
        <v>222249</v>
      </c>
      <c r="J37" s="8">
        <f t="shared" si="6"/>
        <v>515175</v>
      </c>
      <c r="L37" s="4" t="s">
        <v>29</v>
      </c>
      <c r="M37" s="8">
        <f>SUM(M29:M36)</f>
        <v>0</v>
      </c>
      <c r="N37" s="8">
        <f t="shared" ref="N37:T37" si="9">SUM(N29:N36)</f>
        <v>0</v>
      </c>
      <c r="O37" s="8">
        <f t="shared" si="9"/>
        <v>0</v>
      </c>
      <c r="P37" s="8">
        <f t="shared" si="9"/>
        <v>0</v>
      </c>
      <c r="Q37" s="8">
        <f t="shared" si="9"/>
        <v>0</v>
      </c>
      <c r="R37" s="8">
        <f t="shared" si="9"/>
        <v>0</v>
      </c>
      <c r="S37" s="8">
        <f t="shared" si="9"/>
        <v>0</v>
      </c>
      <c r="T37" s="8">
        <f t="shared" si="9"/>
        <v>0</v>
      </c>
      <c r="U37" s="8">
        <f t="shared" si="7"/>
        <v>0</v>
      </c>
      <c r="W37" s="4" t="s">
        <v>29</v>
      </c>
      <c r="X37" s="8"/>
      <c r="Y37" s="8">
        <f t="shared" ref="Y37:AE37" si="10">SUM(Y29:Y36)</f>
        <v>0</v>
      </c>
      <c r="Z37" s="8">
        <f t="shared" si="10"/>
        <v>0</v>
      </c>
      <c r="AA37" s="8">
        <f t="shared" si="10"/>
        <v>0</v>
      </c>
      <c r="AB37" s="8">
        <f t="shared" si="10"/>
        <v>0</v>
      </c>
      <c r="AC37" s="8">
        <f t="shared" si="10"/>
        <v>0</v>
      </c>
      <c r="AD37" s="8">
        <f t="shared" si="10"/>
        <v>0</v>
      </c>
      <c r="AE37" s="8">
        <f t="shared" si="10"/>
        <v>0</v>
      </c>
      <c r="AF37" s="8">
        <f t="shared" si="8"/>
        <v>0</v>
      </c>
    </row>
    <row r="38" spans="1:32" x14ac:dyDescent="0.35">
      <c r="A38" s="11"/>
      <c r="B38" s="30"/>
      <c r="C38" s="30"/>
      <c r="D38" s="30"/>
      <c r="E38" s="30"/>
      <c r="F38" s="30"/>
      <c r="G38" s="30"/>
      <c r="H38" s="30"/>
      <c r="I38" s="30"/>
      <c r="J38" s="8">
        <f t="shared" si="6"/>
        <v>0</v>
      </c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7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8"/>
        <v>0</v>
      </c>
    </row>
    <row r="39" spans="1:32" x14ac:dyDescent="0.35">
      <c r="A39" s="12" t="s">
        <v>57</v>
      </c>
      <c r="B39" s="5"/>
      <c r="C39" s="5">
        <f t="shared" ref="C39:I39" si="11">SUM(C34:C36)</f>
        <v>0</v>
      </c>
      <c r="D39" s="5">
        <f t="shared" si="11"/>
        <v>0</v>
      </c>
      <c r="E39" s="5">
        <f t="shared" si="11"/>
        <v>0</v>
      </c>
      <c r="F39" s="5">
        <f t="shared" si="11"/>
        <v>32996</v>
      </c>
      <c r="G39" s="5">
        <f t="shared" si="11"/>
        <v>0</v>
      </c>
      <c r="H39" s="5">
        <f t="shared" si="11"/>
        <v>20263</v>
      </c>
      <c r="I39" s="5">
        <f t="shared" si="11"/>
        <v>59149</v>
      </c>
      <c r="J39" s="8">
        <f t="shared" si="6"/>
        <v>112408</v>
      </c>
      <c r="L39" s="12" t="s">
        <v>57</v>
      </c>
      <c r="M39" s="8">
        <f>SUM(M34:M36)</f>
        <v>0</v>
      </c>
      <c r="N39" s="5">
        <f t="shared" ref="N39:U39" si="12">SUM(N34:N36)</f>
        <v>0</v>
      </c>
      <c r="O39" s="5">
        <f t="shared" si="12"/>
        <v>0</v>
      </c>
      <c r="P39" s="8">
        <f>SUM(P34:P36)</f>
        <v>0</v>
      </c>
      <c r="Q39" s="5">
        <f t="shared" si="12"/>
        <v>0</v>
      </c>
      <c r="R39" s="5">
        <f t="shared" si="12"/>
        <v>0</v>
      </c>
      <c r="S39" s="5">
        <f t="shared" si="12"/>
        <v>0</v>
      </c>
      <c r="T39" s="5">
        <f t="shared" si="12"/>
        <v>0</v>
      </c>
      <c r="U39" s="8">
        <f t="shared" si="12"/>
        <v>0</v>
      </c>
      <c r="W39" s="12" t="s">
        <v>57</v>
      </c>
      <c r="X39" s="8">
        <f>SUM(X34:X36)</f>
        <v>0</v>
      </c>
      <c r="Y39" s="5">
        <f t="shared" ref="Y39:Z39" si="13">SUM(Y34:Y36)</f>
        <v>0</v>
      </c>
      <c r="Z39" s="5">
        <f t="shared" si="13"/>
        <v>0</v>
      </c>
      <c r="AA39" s="8">
        <f>SUM(AA34:AA36)</f>
        <v>0</v>
      </c>
      <c r="AB39" s="5">
        <f t="shared" ref="AB39:AF39" si="14">SUM(AB34:AB36)</f>
        <v>0</v>
      </c>
      <c r="AC39" s="5">
        <f t="shared" si="14"/>
        <v>0</v>
      </c>
      <c r="AD39" s="5">
        <f t="shared" si="14"/>
        <v>0</v>
      </c>
      <c r="AE39" s="5">
        <f t="shared" si="14"/>
        <v>0</v>
      </c>
      <c r="AF39" s="8">
        <f t="shared" si="14"/>
        <v>0</v>
      </c>
    </row>
    <row r="40" spans="1:32" x14ac:dyDescent="0.35">
      <c r="B40" s="18"/>
      <c r="C40" s="18"/>
      <c r="D40" s="18"/>
      <c r="E40" s="18"/>
      <c r="F40" s="18"/>
      <c r="G40" s="18"/>
      <c r="H40" s="17"/>
      <c r="I40" s="18"/>
      <c r="J40" s="3"/>
    </row>
    <row r="41" spans="1:32" x14ac:dyDescent="0.35">
      <c r="A41" t="s">
        <v>58</v>
      </c>
      <c r="B41" s="84"/>
      <c r="C41" s="84"/>
      <c r="D41" s="84"/>
      <c r="E41" s="84"/>
      <c r="F41" s="84"/>
      <c r="G41" s="84"/>
      <c r="H41" s="17"/>
      <c r="I41" s="84"/>
    </row>
    <row r="42" spans="1:32" x14ac:dyDescent="0.35">
      <c r="B42" s="17"/>
      <c r="C42" s="17"/>
      <c r="D42" s="17"/>
      <c r="E42" s="17"/>
      <c r="F42" s="17"/>
      <c r="G42" s="17"/>
      <c r="H42" s="17"/>
      <c r="I42" s="17"/>
    </row>
    <row r="43" spans="1:32" x14ac:dyDescent="0.35">
      <c r="B43" s="17"/>
      <c r="C43" s="17"/>
      <c r="D43" s="17"/>
      <c r="E43" s="17"/>
      <c r="F43" s="17"/>
      <c r="G43" s="17"/>
      <c r="H43" s="17"/>
      <c r="I43" s="18"/>
    </row>
    <row r="44" spans="1:32" x14ac:dyDescent="0.35">
      <c r="B44" s="17"/>
      <c r="C44" s="17"/>
      <c r="D44" s="17"/>
      <c r="E44" s="17"/>
      <c r="F44" s="17"/>
      <c r="G44" s="17"/>
      <c r="H44" s="84"/>
      <c r="I44" s="84"/>
    </row>
    <row r="59" spans="4:8" x14ac:dyDescent="0.35">
      <c r="E59" t="s">
        <v>12</v>
      </c>
    </row>
    <row r="60" spans="4:8" x14ac:dyDescent="0.35">
      <c r="D60" t="s">
        <v>49</v>
      </c>
      <c r="E60">
        <f>SUM(J29/1000)</f>
        <v>25.911000000000001</v>
      </c>
      <c r="G60" t="s">
        <v>18</v>
      </c>
      <c r="H60" s="3">
        <f>SUM(B37/1000)</f>
        <v>117.185</v>
      </c>
    </row>
    <row r="61" spans="4:8" x14ac:dyDescent="0.35">
      <c r="D61" t="s">
        <v>50</v>
      </c>
      <c r="E61">
        <f t="shared" ref="E61:E64" si="15">SUM(J30/1000)</f>
        <v>187.69</v>
      </c>
      <c r="G61" t="s">
        <v>46</v>
      </c>
      <c r="H61" s="3">
        <f>SUM(C37)</f>
        <v>0</v>
      </c>
    </row>
    <row r="62" spans="4:8" x14ac:dyDescent="0.35">
      <c r="D62" t="s">
        <v>51</v>
      </c>
      <c r="E62">
        <f t="shared" si="15"/>
        <v>16.387</v>
      </c>
      <c r="G62" t="s">
        <v>59</v>
      </c>
      <c r="H62" s="3">
        <f>SUM(D37/1000)</f>
        <v>1.0149999999999999</v>
      </c>
    </row>
    <row r="63" spans="4:8" x14ac:dyDescent="0.35">
      <c r="D63" t="s">
        <v>52</v>
      </c>
      <c r="E63">
        <f t="shared" si="15"/>
        <v>125.03700000000001</v>
      </c>
      <c r="G63" t="s">
        <v>47</v>
      </c>
      <c r="H63" s="3">
        <f>SUM(E37/1000)</f>
        <v>27.741</v>
      </c>
    </row>
    <row r="64" spans="4:8" x14ac:dyDescent="0.35">
      <c r="D64" t="s">
        <v>53</v>
      </c>
      <c r="E64">
        <f t="shared" si="15"/>
        <v>47.499000000000002</v>
      </c>
      <c r="G64" t="s">
        <v>22</v>
      </c>
      <c r="H64" s="3">
        <f>SUM(F37/1000)</f>
        <v>98.489000000000004</v>
      </c>
    </row>
    <row r="65" spans="4:8" x14ac:dyDescent="0.35">
      <c r="D65" t="s">
        <v>60</v>
      </c>
      <c r="E65" s="3">
        <f>SUM(J39/1000)</f>
        <v>112.408</v>
      </c>
      <c r="G65" t="s">
        <v>23</v>
      </c>
      <c r="H65" s="3">
        <f>SUM(G37/1000)</f>
        <v>0</v>
      </c>
    </row>
    <row r="66" spans="4:8" x14ac:dyDescent="0.35">
      <c r="G66" t="s">
        <v>44</v>
      </c>
      <c r="H66" s="3">
        <f>SUM(H37/1000)</f>
        <v>48.496000000000002</v>
      </c>
    </row>
    <row r="67" spans="4:8" x14ac:dyDescent="0.35">
      <c r="G67" t="s">
        <v>45</v>
      </c>
      <c r="H67" s="3">
        <f>SUM(I37/1000)</f>
        <v>222.249</v>
      </c>
    </row>
    <row r="86" spans="5:6" x14ac:dyDescent="0.35">
      <c r="E86" t="s">
        <v>0</v>
      </c>
      <c r="F86">
        <f>SUM(B11/1000)</f>
        <v>18.170000000000002</v>
      </c>
    </row>
    <row r="87" spans="5:6" x14ac:dyDescent="0.35">
      <c r="E87" t="s">
        <v>62</v>
      </c>
      <c r="F87">
        <f>SUM(I37/1000)</f>
        <v>222.249</v>
      </c>
    </row>
  </sheetData>
  <mergeCells count="11">
    <mergeCell ref="AB24:AE24"/>
    <mergeCell ref="P3:T3"/>
    <mergeCell ref="AA3:AE3"/>
    <mergeCell ref="A12:D12"/>
    <mergeCell ref="L12:O12"/>
    <mergeCell ref="W12:Z12"/>
    <mergeCell ref="A24:E24"/>
    <mergeCell ref="F24:I24"/>
    <mergeCell ref="L24:P24"/>
    <mergeCell ref="Q24:T24"/>
    <mergeCell ref="W24:AA2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91EF-AE2F-482F-9487-DED88F5D484B}">
  <sheetPr>
    <pageSetUpPr fitToPage="1"/>
  </sheetPr>
  <dimension ref="A1:AF114"/>
  <sheetViews>
    <sheetView view="pageBreakPreview" topLeftCell="A27" zoomScale="50" zoomScaleNormal="80" zoomScaleSheetLayoutView="50" workbookViewId="0">
      <selection activeCell="H67" sqref="H67"/>
    </sheetView>
  </sheetViews>
  <sheetFormatPr defaultRowHeight="14.5" x14ac:dyDescent="0.35"/>
  <cols>
    <col min="1" max="1" width="66.1796875" customWidth="1"/>
    <col min="2" max="2" width="23.54296875" customWidth="1"/>
    <col min="3" max="3" width="24.81640625" customWidth="1"/>
    <col min="4" max="4" width="19.1796875" customWidth="1"/>
    <col min="5" max="5" width="23" customWidth="1"/>
    <col min="6" max="6" width="24.81640625" customWidth="1"/>
    <col min="7" max="7" width="18.36328125" customWidth="1"/>
    <col min="8" max="8" width="19.08984375" customWidth="1"/>
    <col min="9" max="9" width="19.36328125" customWidth="1"/>
    <col min="10" max="10" width="17.453125" customWidth="1"/>
    <col min="12" max="12" width="56.81640625" customWidth="1"/>
    <col min="13" max="13" width="18.1796875" customWidth="1"/>
    <col min="14" max="14" width="23.81640625" customWidth="1"/>
    <col min="15" max="15" width="20.81640625" customWidth="1"/>
    <col min="16" max="16" width="20.1796875" customWidth="1"/>
    <col min="17" max="17" width="19.453125" customWidth="1"/>
    <col min="18" max="18" width="17.81640625" customWidth="1"/>
    <col min="19" max="19" width="15.81640625" customWidth="1"/>
    <col min="20" max="20" width="16.1796875" customWidth="1"/>
    <col min="22" max="22" width="8.81640625" customWidth="1"/>
    <col min="23" max="23" width="42.453125" customWidth="1"/>
    <col min="24" max="24" width="21.453125" customWidth="1"/>
    <col min="25" max="25" width="22.81640625" customWidth="1"/>
    <col min="26" max="26" width="18.81640625" customWidth="1"/>
    <col min="27" max="27" width="21.1796875" customWidth="1"/>
    <col min="28" max="28" width="18.81640625" customWidth="1"/>
    <col min="29" max="29" width="16.54296875" customWidth="1"/>
    <col min="30" max="30" width="16.1796875" customWidth="1"/>
    <col min="31" max="31" width="15.1796875" customWidth="1"/>
  </cols>
  <sheetData>
    <row r="1" spans="1:31" ht="31.5" customHeight="1" x14ac:dyDescent="0.35">
      <c r="A1" s="61" t="s">
        <v>112</v>
      </c>
      <c r="L1" s="61" t="s">
        <v>113</v>
      </c>
      <c r="W1" s="61" t="s">
        <v>114</v>
      </c>
    </row>
    <row r="2" spans="1:31" ht="31.5" customHeight="1" x14ac:dyDescent="0.35"/>
    <row r="3" spans="1:31" ht="23.5" x14ac:dyDescent="0.55000000000000004">
      <c r="A3" s="59" t="s">
        <v>93</v>
      </c>
      <c r="L3" s="40" t="s">
        <v>93</v>
      </c>
      <c r="M3" s="52"/>
      <c r="N3" s="52"/>
      <c r="O3" s="52"/>
      <c r="P3" s="106"/>
      <c r="Q3" s="106"/>
      <c r="R3" s="106"/>
      <c r="S3" s="106"/>
      <c r="T3" s="106"/>
      <c r="W3" s="40" t="s">
        <v>93</v>
      </c>
      <c r="X3" s="52"/>
      <c r="Y3" s="52"/>
      <c r="Z3" s="52"/>
      <c r="AA3" s="106"/>
      <c r="AB3" s="106"/>
      <c r="AC3" s="106"/>
      <c r="AD3" s="106"/>
      <c r="AE3" s="106"/>
    </row>
    <row r="4" spans="1:3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29" x14ac:dyDescent="0.35">
      <c r="A5" s="17"/>
      <c r="B5" s="6" t="s">
        <v>0</v>
      </c>
      <c r="C5" s="6" t="s">
        <v>18</v>
      </c>
      <c r="D5" s="6" t="s">
        <v>24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4" t="s">
        <v>2</v>
      </c>
      <c r="B6" s="5"/>
      <c r="C6" s="5"/>
      <c r="D6" s="5"/>
      <c r="E6" s="5"/>
      <c r="F6" s="5"/>
      <c r="G6" s="5"/>
      <c r="H6" s="5"/>
      <c r="I6" s="5">
        <f>SUM(C6:H6)</f>
        <v>0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4" t="s">
        <v>3</v>
      </c>
      <c r="B7" s="5"/>
      <c r="C7" s="5"/>
      <c r="D7" s="5"/>
      <c r="E7" s="5"/>
      <c r="F7" s="5"/>
      <c r="G7" s="5"/>
      <c r="H7" s="5"/>
      <c r="I7" s="5">
        <f t="shared" ref="I7:I10" si="0">SUM(C7:H7)</f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1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2">SUM(Y7:AD7)</f>
        <v>0</v>
      </c>
    </row>
    <row r="8" spans="1:31" x14ac:dyDescent="0.35">
      <c r="A8" s="4" t="s">
        <v>26</v>
      </c>
      <c r="B8" s="5">
        <v>688814</v>
      </c>
      <c r="C8" s="8"/>
      <c r="D8" s="5"/>
      <c r="E8" s="5"/>
      <c r="F8" s="5"/>
      <c r="G8" s="5"/>
      <c r="H8" s="5"/>
      <c r="I8" s="5">
        <f t="shared" si="0"/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1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2"/>
        <v>0</v>
      </c>
    </row>
    <row r="9" spans="1:31" x14ac:dyDescent="0.35">
      <c r="A9" s="4" t="s">
        <v>27</v>
      </c>
      <c r="B9" s="5"/>
      <c r="C9" s="5"/>
      <c r="D9" s="5"/>
      <c r="E9" s="5"/>
      <c r="F9" s="5"/>
      <c r="G9" s="5"/>
      <c r="H9" s="5"/>
      <c r="I9" s="5">
        <f t="shared" si="0"/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1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2"/>
        <v>0</v>
      </c>
    </row>
    <row r="10" spans="1:31" x14ac:dyDescent="0.35">
      <c r="A10" s="4" t="s">
        <v>28</v>
      </c>
      <c r="B10" s="5">
        <v>3110</v>
      </c>
      <c r="C10" s="3"/>
      <c r="D10" s="5"/>
      <c r="E10" s="5"/>
      <c r="F10" s="5"/>
      <c r="G10" s="5"/>
      <c r="H10" s="5"/>
      <c r="I10" s="5">
        <f t="shared" si="0"/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1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2"/>
        <v>0</v>
      </c>
    </row>
    <row r="11" spans="1:31" x14ac:dyDescent="0.35">
      <c r="A11" s="4" t="s">
        <v>29</v>
      </c>
      <c r="B11" s="5">
        <f>SUM(B6:B10)</f>
        <v>691924</v>
      </c>
      <c r="C11" s="5">
        <f t="shared" ref="C11:H11" si="3">SUM(C6:C10)</f>
        <v>0</v>
      </c>
      <c r="D11" s="5">
        <f t="shared" si="3"/>
        <v>0</v>
      </c>
      <c r="E11" s="5">
        <f t="shared" si="3"/>
        <v>0</v>
      </c>
      <c r="F11" s="5">
        <f t="shared" si="3"/>
        <v>0</v>
      </c>
      <c r="G11" s="5">
        <f t="shared" si="3"/>
        <v>0</v>
      </c>
      <c r="H11" s="5">
        <f t="shared" si="3"/>
        <v>0</v>
      </c>
      <c r="I11" s="5">
        <f>SUM(C11:H11)</f>
        <v>0</v>
      </c>
      <c r="L11" s="4" t="s">
        <v>29</v>
      </c>
      <c r="M11" s="28">
        <f>SUM(M6:M10)</f>
        <v>0</v>
      </c>
      <c r="N11" s="28">
        <f t="shared" ref="N11:T11" si="4">SUM(N6:N10)</f>
        <v>0</v>
      </c>
      <c r="O11" s="28">
        <f t="shared" si="4"/>
        <v>0</v>
      </c>
      <c r="P11" s="28">
        <f t="shared" si="4"/>
        <v>0</v>
      </c>
      <c r="Q11" s="28">
        <f t="shared" si="4"/>
        <v>0</v>
      </c>
      <c r="R11" s="28">
        <f t="shared" si="4"/>
        <v>0</v>
      </c>
      <c r="S11" s="28">
        <f t="shared" si="4"/>
        <v>0</v>
      </c>
      <c r="T11" s="28">
        <f t="shared" si="4"/>
        <v>0</v>
      </c>
      <c r="W11" s="4" t="s">
        <v>29</v>
      </c>
      <c r="X11" s="28">
        <f>SUM(X6:X10)</f>
        <v>0</v>
      </c>
      <c r="Y11" s="28">
        <f t="shared" ref="Y11:AE11" si="5">SUM(Y6:Y10)</f>
        <v>0</v>
      </c>
      <c r="Z11" s="28">
        <f t="shared" si="5"/>
        <v>0</v>
      </c>
      <c r="AA11" s="28">
        <f t="shared" si="5"/>
        <v>0</v>
      </c>
      <c r="AB11" s="28">
        <f t="shared" si="5"/>
        <v>0</v>
      </c>
      <c r="AC11" s="28">
        <f t="shared" si="5"/>
        <v>0</v>
      </c>
      <c r="AD11" s="28">
        <f t="shared" si="5"/>
        <v>0</v>
      </c>
      <c r="AE11" s="28">
        <f t="shared" si="5"/>
        <v>0</v>
      </c>
    </row>
    <row r="12" spans="1:31" ht="18.5" x14ac:dyDescent="0.45">
      <c r="A12" s="109"/>
      <c r="B12" s="109"/>
      <c r="C12" s="109"/>
      <c r="D12" s="109"/>
      <c r="L12" s="103"/>
      <c r="M12" s="103"/>
      <c r="N12" s="103"/>
      <c r="O12" s="103"/>
      <c r="P12" t="s">
        <v>31</v>
      </c>
      <c r="W12" s="103"/>
      <c r="X12" s="103"/>
      <c r="Y12" s="103"/>
      <c r="Z12" s="103"/>
    </row>
    <row r="14" spans="1:31" ht="23.5" x14ac:dyDescent="0.55000000000000004">
      <c r="A14" s="56" t="s">
        <v>32</v>
      </c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x14ac:dyDescent="0.35">
      <c r="A15" s="36"/>
      <c r="B15" s="22" t="s">
        <v>33</v>
      </c>
      <c r="C15" s="22" t="s">
        <v>5</v>
      </c>
      <c r="D15" s="22" t="s">
        <v>7</v>
      </c>
      <c r="E15" s="22" t="s">
        <v>8</v>
      </c>
      <c r="F15" s="22" t="s">
        <v>9</v>
      </c>
      <c r="G15" s="22" t="s">
        <v>10</v>
      </c>
      <c r="H15" s="22" t="s">
        <v>11</v>
      </c>
      <c r="I15" s="22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29" x14ac:dyDescent="0.35">
      <c r="A16" s="58"/>
      <c r="B16" s="6" t="s">
        <v>34</v>
      </c>
      <c r="C16" s="6" t="s">
        <v>18</v>
      </c>
      <c r="D16" s="6" t="s">
        <v>24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78314</v>
      </c>
      <c r="C18" s="8">
        <v>1751</v>
      </c>
      <c r="D18" s="8">
        <v>0</v>
      </c>
      <c r="E18" s="8">
        <v>0</v>
      </c>
      <c r="F18" s="8">
        <v>0</v>
      </c>
      <c r="G18" s="8">
        <v>88196</v>
      </c>
      <c r="H18" s="8">
        <v>0</v>
      </c>
      <c r="I18" s="8">
        <v>89947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6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7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6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7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6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7"/>
        <v>0</v>
      </c>
    </row>
    <row r="21" spans="1:32" x14ac:dyDescent="0.35">
      <c r="A21" s="4" t="s">
        <v>39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6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7"/>
        <v>0</v>
      </c>
    </row>
    <row r="22" spans="1:32" x14ac:dyDescent="0.35">
      <c r="A22" s="4" t="s">
        <v>40</v>
      </c>
      <c r="B22" s="8">
        <v>16841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6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7"/>
        <v>0</v>
      </c>
    </row>
    <row r="23" spans="1:32" x14ac:dyDescent="0.35">
      <c r="A23" s="4" t="s">
        <v>29</v>
      </c>
      <c r="B23" s="8">
        <v>95155</v>
      </c>
      <c r="C23" s="8">
        <v>1751</v>
      </c>
      <c r="D23" s="8">
        <v>0</v>
      </c>
      <c r="E23" s="8">
        <v>0</v>
      </c>
      <c r="F23" s="8">
        <v>0</v>
      </c>
      <c r="G23" s="8">
        <v>88196</v>
      </c>
      <c r="H23" s="8">
        <v>0</v>
      </c>
      <c r="I23" s="8">
        <v>89947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6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7"/>
        <v>0</v>
      </c>
    </row>
    <row r="24" spans="1:32" ht="25" customHeight="1" x14ac:dyDescent="0.45">
      <c r="A24" s="108"/>
      <c r="B24" s="108"/>
      <c r="C24" s="108"/>
      <c r="D24" s="108"/>
      <c r="E24" s="108"/>
      <c r="F24" s="104"/>
      <c r="G24" s="104"/>
      <c r="H24" s="104"/>
      <c r="I24" s="104"/>
      <c r="L24" s="102"/>
      <c r="M24" s="102"/>
      <c r="N24" s="102"/>
      <c r="O24" s="102"/>
      <c r="P24" s="102"/>
      <c r="Q24" s="104"/>
      <c r="R24" s="104"/>
      <c r="S24" s="104"/>
      <c r="T24" s="104"/>
      <c r="W24" s="102"/>
      <c r="X24" s="102"/>
      <c r="Y24" s="102"/>
      <c r="Z24" s="102"/>
      <c r="AA24" s="102"/>
      <c r="AB24" s="104"/>
      <c r="AC24" s="104"/>
      <c r="AD24" s="104"/>
      <c r="AE24" s="104"/>
    </row>
    <row r="26" spans="1:32" ht="23.5" x14ac:dyDescent="0.55000000000000004">
      <c r="A26" s="56" t="s">
        <v>43</v>
      </c>
      <c r="L26" s="55" t="s">
        <v>43</v>
      </c>
      <c r="W26" s="56" t="s">
        <v>43</v>
      </c>
    </row>
    <row r="27" spans="1:32" x14ac:dyDescent="0.35">
      <c r="B27" s="24" t="s">
        <v>5</v>
      </c>
      <c r="C27" s="24" t="s">
        <v>7</v>
      </c>
      <c r="D27" s="24" t="s">
        <v>8</v>
      </c>
      <c r="E27" s="24" t="s">
        <v>9</v>
      </c>
      <c r="F27" s="24" t="s">
        <v>10</v>
      </c>
      <c r="G27" s="24" t="s">
        <v>11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58"/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48</v>
      </c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8">
        <v>3908</v>
      </c>
      <c r="C29" s="8">
        <v>0</v>
      </c>
      <c r="D29" s="8">
        <v>0</v>
      </c>
      <c r="E29" s="8">
        <v>656</v>
      </c>
      <c r="F29" s="8">
        <v>0</v>
      </c>
      <c r="G29" s="8">
        <v>0</v>
      </c>
      <c r="H29" s="8">
        <v>0</v>
      </c>
      <c r="I29" s="8">
        <v>770</v>
      </c>
      <c r="J29" s="8">
        <f>SUM(B29:I29)</f>
        <v>5334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8">
        <v>8932</v>
      </c>
      <c r="C30" s="8">
        <v>0</v>
      </c>
      <c r="D30" s="8">
        <v>0</v>
      </c>
      <c r="E30" s="8">
        <v>0</v>
      </c>
      <c r="F30" s="8">
        <v>25270</v>
      </c>
      <c r="G30" s="8">
        <v>0</v>
      </c>
      <c r="H30" s="8">
        <v>61604</v>
      </c>
      <c r="I30" s="8">
        <v>39093</v>
      </c>
      <c r="J30" s="8">
        <f t="shared" ref="J30:J37" si="8">SUM(B30:I30)</f>
        <v>134899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1673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9806</v>
      </c>
      <c r="I31" s="8">
        <v>20260</v>
      </c>
      <c r="J31" s="8">
        <f t="shared" si="8"/>
        <v>31739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9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10">SUM(X31:AE31)</f>
        <v>0</v>
      </c>
    </row>
    <row r="32" spans="1:32" x14ac:dyDescent="0.35">
      <c r="A32" s="4" t="s">
        <v>52</v>
      </c>
      <c r="B32" s="8">
        <v>135637</v>
      </c>
      <c r="C32" s="8">
        <v>0</v>
      </c>
      <c r="D32" s="8">
        <v>0</v>
      </c>
      <c r="E32" s="8">
        <v>46264</v>
      </c>
      <c r="F32" s="8">
        <v>0</v>
      </c>
      <c r="G32" s="8">
        <v>0</v>
      </c>
      <c r="H32" s="8">
        <v>0</v>
      </c>
      <c r="I32" s="8">
        <v>32</v>
      </c>
      <c r="J32" s="8">
        <f t="shared" si="8"/>
        <v>181933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9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10"/>
        <v>0</v>
      </c>
    </row>
    <row r="33" spans="1:32" x14ac:dyDescent="0.35">
      <c r="A33" s="4" t="s">
        <v>53</v>
      </c>
      <c r="B33" s="8">
        <v>6111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5471</v>
      </c>
      <c r="I33" s="8">
        <v>65298</v>
      </c>
      <c r="J33" s="8">
        <f t="shared" si="8"/>
        <v>76880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9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10"/>
        <v>0</v>
      </c>
    </row>
    <row r="34" spans="1:32" x14ac:dyDescent="0.35">
      <c r="A34" s="4" t="s">
        <v>54</v>
      </c>
      <c r="B34" s="8">
        <v>736</v>
      </c>
      <c r="C34" s="8">
        <v>0</v>
      </c>
      <c r="D34" s="8">
        <v>0</v>
      </c>
      <c r="E34" s="8">
        <v>0</v>
      </c>
      <c r="F34" s="8">
        <v>34904</v>
      </c>
      <c r="G34" s="8">
        <v>0</v>
      </c>
      <c r="H34" s="8">
        <v>3723</v>
      </c>
      <c r="I34" s="8">
        <v>61955</v>
      </c>
      <c r="J34" s="8">
        <f t="shared" si="8"/>
        <v>101318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9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10"/>
        <v>0</v>
      </c>
    </row>
    <row r="35" spans="1:32" x14ac:dyDescent="0.35">
      <c r="A35" s="4" t="s">
        <v>55</v>
      </c>
      <c r="B35" s="8">
        <v>17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12757</v>
      </c>
      <c r="I35" s="8">
        <v>2326</v>
      </c>
      <c r="J35" s="8">
        <f t="shared" si="8"/>
        <v>15100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9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10"/>
        <v>0</v>
      </c>
    </row>
    <row r="36" spans="1:32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10254</v>
      </c>
      <c r="J36" s="8">
        <f t="shared" si="8"/>
        <v>10254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9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10"/>
        <v>0</v>
      </c>
    </row>
    <row r="37" spans="1:32" x14ac:dyDescent="0.35">
      <c r="A37" s="4" t="s">
        <v>29</v>
      </c>
      <c r="B37" s="8">
        <v>157012</v>
      </c>
      <c r="C37" s="8">
        <v>0</v>
      </c>
      <c r="D37" s="8">
        <v>0</v>
      </c>
      <c r="E37" s="8">
        <v>46920</v>
      </c>
      <c r="F37" s="8">
        <v>60173</v>
      </c>
      <c r="G37" s="8">
        <v>0</v>
      </c>
      <c r="H37" s="8">
        <v>93361</v>
      </c>
      <c r="I37" s="8">
        <v>199988</v>
      </c>
      <c r="J37" s="8">
        <f t="shared" si="8"/>
        <v>557454</v>
      </c>
      <c r="L37" s="4" t="s">
        <v>29</v>
      </c>
      <c r="M37" s="8">
        <f>SUM(M29:M36)</f>
        <v>0</v>
      </c>
      <c r="N37" s="8">
        <f t="shared" ref="N37:T37" si="11">SUM(N29:N36)</f>
        <v>0</v>
      </c>
      <c r="O37" s="8">
        <f t="shared" si="11"/>
        <v>0</v>
      </c>
      <c r="P37" s="8">
        <f t="shared" si="11"/>
        <v>0</v>
      </c>
      <c r="Q37" s="8">
        <f t="shared" si="11"/>
        <v>0</v>
      </c>
      <c r="R37" s="8">
        <f t="shared" si="11"/>
        <v>0</v>
      </c>
      <c r="S37" s="8">
        <f t="shared" si="11"/>
        <v>0</v>
      </c>
      <c r="T37" s="8">
        <f t="shared" si="11"/>
        <v>0</v>
      </c>
      <c r="U37" s="8">
        <f t="shared" si="9"/>
        <v>0</v>
      </c>
      <c r="W37" s="4" t="s">
        <v>29</v>
      </c>
      <c r="X37" s="8"/>
      <c r="Y37" s="8">
        <f t="shared" ref="Y37:AE37" si="12">SUM(Y29:Y36)</f>
        <v>0</v>
      </c>
      <c r="Z37" s="8">
        <f t="shared" si="12"/>
        <v>0</v>
      </c>
      <c r="AA37" s="8">
        <f t="shared" si="12"/>
        <v>0</v>
      </c>
      <c r="AB37" s="8">
        <f t="shared" si="12"/>
        <v>0</v>
      </c>
      <c r="AC37" s="8">
        <f t="shared" si="12"/>
        <v>0</v>
      </c>
      <c r="AD37" s="8">
        <f t="shared" si="12"/>
        <v>0</v>
      </c>
      <c r="AE37" s="8">
        <f t="shared" si="12"/>
        <v>0</v>
      </c>
      <c r="AF37" s="8">
        <f t="shared" si="10"/>
        <v>0</v>
      </c>
    </row>
    <row r="38" spans="1:32" x14ac:dyDescent="0.35">
      <c r="A38" s="82"/>
      <c r="B38" s="17"/>
      <c r="C38" s="17"/>
      <c r="D38" s="17"/>
      <c r="E38" s="17"/>
      <c r="F38" s="17"/>
      <c r="G38" s="17"/>
      <c r="H38" s="17"/>
      <c r="I38" s="17"/>
      <c r="J38" s="18"/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9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10"/>
        <v>0</v>
      </c>
    </row>
    <row r="39" spans="1:32" x14ac:dyDescent="0.35">
      <c r="A39" s="12" t="s">
        <v>57</v>
      </c>
      <c r="B39" s="5">
        <f>SUM(B34:B36)</f>
        <v>753</v>
      </c>
      <c r="C39" s="5">
        <f t="shared" ref="C39:J39" si="13">SUM(C34:C36)</f>
        <v>0</v>
      </c>
      <c r="D39" s="5">
        <f t="shared" si="13"/>
        <v>0</v>
      </c>
      <c r="E39" s="5">
        <f t="shared" si="13"/>
        <v>0</v>
      </c>
      <c r="F39" s="5">
        <f t="shared" si="13"/>
        <v>34904</v>
      </c>
      <c r="G39" s="5">
        <f t="shared" si="13"/>
        <v>0</v>
      </c>
      <c r="H39" s="5">
        <f t="shared" si="13"/>
        <v>16480</v>
      </c>
      <c r="I39" s="5">
        <f t="shared" si="13"/>
        <v>74535</v>
      </c>
      <c r="J39" s="8">
        <f t="shared" si="13"/>
        <v>126672</v>
      </c>
      <c r="L39" s="12" t="s">
        <v>57</v>
      </c>
      <c r="M39" s="8">
        <f>SUM(M34:M36)</f>
        <v>0</v>
      </c>
      <c r="N39" s="5">
        <f t="shared" ref="N39:U39" si="14">SUM(N34:N36)</f>
        <v>0</v>
      </c>
      <c r="O39" s="5">
        <f t="shared" si="14"/>
        <v>0</v>
      </c>
      <c r="P39" s="8">
        <f>SUM(P34:P36)</f>
        <v>0</v>
      </c>
      <c r="Q39" s="5">
        <f t="shared" si="14"/>
        <v>0</v>
      </c>
      <c r="R39" s="5">
        <f t="shared" si="14"/>
        <v>0</v>
      </c>
      <c r="S39" s="5">
        <f t="shared" si="14"/>
        <v>0</v>
      </c>
      <c r="T39" s="5">
        <f t="shared" si="14"/>
        <v>0</v>
      </c>
      <c r="U39" s="8">
        <f t="shared" si="14"/>
        <v>0</v>
      </c>
      <c r="W39" s="12" t="s">
        <v>57</v>
      </c>
      <c r="X39" s="8">
        <f>SUM(X34:X36)</f>
        <v>0</v>
      </c>
      <c r="Y39" s="5">
        <f t="shared" ref="Y39:Z39" si="15">SUM(Y34:Y36)</f>
        <v>0</v>
      </c>
      <c r="Z39" s="5">
        <f t="shared" si="15"/>
        <v>0</v>
      </c>
      <c r="AA39" s="8">
        <f>SUM(AA34:AA36)</f>
        <v>0</v>
      </c>
      <c r="AB39" s="5">
        <f t="shared" ref="AB39:AF39" si="16">SUM(AB34:AB36)</f>
        <v>0</v>
      </c>
      <c r="AC39" s="5">
        <f t="shared" si="16"/>
        <v>0</v>
      </c>
      <c r="AD39" s="5">
        <f t="shared" si="16"/>
        <v>0</v>
      </c>
      <c r="AE39" s="5">
        <f t="shared" si="16"/>
        <v>0</v>
      </c>
      <c r="AF39" s="8">
        <f t="shared" si="16"/>
        <v>0</v>
      </c>
    </row>
    <row r="41" spans="1:32" x14ac:dyDescent="0.35">
      <c r="A41" t="s">
        <v>58</v>
      </c>
    </row>
    <row r="60" spans="1:8" x14ac:dyDescent="0.35">
      <c r="A60" t="s">
        <v>2</v>
      </c>
      <c r="B60">
        <f>SUM(B6/1000)</f>
        <v>0</v>
      </c>
      <c r="D60" t="s">
        <v>49</v>
      </c>
      <c r="E60" s="3">
        <f>SUM(J29)</f>
        <v>5334</v>
      </c>
      <c r="G60" t="s">
        <v>18</v>
      </c>
      <c r="H60" s="3">
        <f>SUM(B37)</f>
        <v>157012</v>
      </c>
    </row>
    <row r="61" spans="1:8" x14ac:dyDescent="0.35">
      <c r="A61" t="s">
        <v>3</v>
      </c>
      <c r="B61">
        <f t="shared" ref="B61:B64" si="17">SUM(B7/1000)</f>
        <v>0</v>
      </c>
      <c r="D61" t="s">
        <v>50</v>
      </c>
      <c r="E61" s="3">
        <f t="shared" ref="E61:E64" si="18">SUM(J30)</f>
        <v>134899</v>
      </c>
      <c r="G61" t="s">
        <v>46</v>
      </c>
      <c r="H61" s="3">
        <f>SUM(C37)</f>
        <v>0</v>
      </c>
    </row>
    <row r="62" spans="1:8" x14ac:dyDescent="0.35">
      <c r="A62" t="s">
        <v>26</v>
      </c>
      <c r="B62">
        <f t="shared" si="17"/>
        <v>688.81399999999996</v>
      </c>
      <c r="D62" t="s">
        <v>51</v>
      </c>
      <c r="E62" s="3">
        <f t="shared" si="18"/>
        <v>31739</v>
      </c>
      <c r="G62" t="s">
        <v>59</v>
      </c>
      <c r="H62" s="3">
        <f>SUM(D37)</f>
        <v>0</v>
      </c>
    </row>
    <row r="63" spans="1:8" x14ac:dyDescent="0.35">
      <c r="A63" t="s">
        <v>27</v>
      </c>
      <c r="B63">
        <f t="shared" si="17"/>
        <v>0</v>
      </c>
      <c r="D63" t="s">
        <v>52</v>
      </c>
      <c r="E63" s="3">
        <f t="shared" si="18"/>
        <v>181933</v>
      </c>
      <c r="G63" t="s">
        <v>47</v>
      </c>
      <c r="H63" s="3">
        <f>SUM(E37)</f>
        <v>46920</v>
      </c>
    </row>
    <row r="64" spans="1:8" x14ac:dyDescent="0.35">
      <c r="A64" t="s">
        <v>28</v>
      </c>
      <c r="B64">
        <f t="shared" si="17"/>
        <v>3.11</v>
      </c>
      <c r="D64" t="s">
        <v>53</v>
      </c>
      <c r="E64" s="3">
        <f t="shared" si="18"/>
        <v>76880</v>
      </c>
      <c r="G64" t="s">
        <v>22</v>
      </c>
      <c r="H64" s="3">
        <f>SUM(F37)</f>
        <v>60173</v>
      </c>
    </row>
    <row r="65" spans="4:8" x14ac:dyDescent="0.35">
      <c r="D65" t="s">
        <v>60</v>
      </c>
      <c r="E65" s="3">
        <f>SUM(J39)</f>
        <v>126672</v>
      </c>
      <c r="G65" t="s">
        <v>23</v>
      </c>
      <c r="H65" s="3">
        <f>SUM(G37)</f>
        <v>0</v>
      </c>
    </row>
    <row r="66" spans="4:8" x14ac:dyDescent="0.35">
      <c r="G66" t="s">
        <v>44</v>
      </c>
      <c r="H66" s="3">
        <f>SUM(H37)</f>
        <v>93361</v>
      </c>
    </row>
    <row r="67" spans="4:8" x14ac:dyDescent="0.35">
      <c r="G67" t="s">
        <v>45</v>
      </c>
      <c r="H67" s="3">
        <f>SUM(I37)</f>
        <v>199988</v>
      </c>
    </row>
    <row r="86" spans="5:6" x14ac:dyDescent="0.35">
      <c r="E86" t="s">
        <v>0</v>
      </c>
      <c r="F86">
        <f>SUM(B11/1000)</f>
        <v>691.92399999999998</v>
      </c>
    </row>
    <row r="87" spans="5:6" x14ac:dyDescent="0.35">
      <c r="E87" t="s">
        <v>62</v>
      </c>
      <c r="F87">
        <f>SUM(I39/1000)</f>
        <v>74.534999999999997</v>
      </c>
    </row>
    <row r="105" spans="1:4" ht="16" x14ac:dyDescent="0.35">
      <c r="D105" s="50"/>
    </row>
    <row r="106" spans="1:4" x14ac:dyDescent="0.35">
      <c r="B106" s="2"/>
      <c r="C106" s="2"/>
    </row>
    <row r="107" spans="1:4" x14ac:dyDescent="0.35">
      <c r="A107" s="2"/>
      <c r="B107" s="14"/>
      <c r="C107" s="14"/>
    </row>
    <row r="108" spans="1:4" x14ac:dyDescent="0.35">
      <c r="A108" s="2"/>
      <c r="B108" s="14"/>
      <c r="C108" s="14"/>
    </row>
    <row r="109" spans="1:4" x14ac:dyDescent="0.35">
      <c r="A109" s="2"/>
      <c r="B109" s="14"/>
      <c r="C109" s="14"/>
    </row>
    <row r="110" spans="1:4" x14ac:dyDescent="0.35">
      <c r="A110" s="2"/>
      <c r="B110" s="14"/>
      <c r="C110" s="14"/>
    </row>
    <row r="111" spans="1:4" x14ac:dyDescent="0.35">
      <c r="A111" s="2"/>
      <c r="B111" s="14"/>
      <c r="C111" s="14"/>
    </row>
    <row r="112" spans="1:4" x14ac:dyDescent="0.35">
      <c r="A112" s="2"/>
      <c r="B112" s="14"/>
      <c r="C112" s="14"/>
    </row>
    <row r="113" spans="1:3" x14ac:dyDescent="0.35">
      <c r="A113" s="2"/>
      <c r="B113" s="14"/>
      <c r="C113" s="14"/>
    </row>
    <row r="114" spans="1:3" x14ac:dyDescent="0.35">
      <c r="A114" s="2"/>
      <c r="B114" s="3"/>
      <c r="C114" s="3"/>
    </row>
  </sheetData>
  <mergeCells count="11">
    <mergeCell ref="A24:E24"/>
    <mergeCell ref="F24:I24"/>
    <mergeCell ref="A12:D12"/>
    <mergeCell ref="P3:T3"/>
    <mergeCell ref="AA3:AE3"/>
    <mergeCell ref="L12:O12"/>
    <mergeCell ref="W12:Z12"/>
    <mergeCell ref="L24:P24"/>
    <mergeCell ref="Q24:T24"/>
    <mergeCell ref="W24:AA24"/>
    <mergeCell ref="AB24:AE24"/>
  </mergeCells>
  <pageMargins left="0.7" right="0.7" top="0.75" bottom="0.75" header="0.3" footer="0.3"/>
  <pageSetup paperSize="9" scale="18" orientation="landscape" r:id="rId1"/>
  <colBreaks count="2" manualBreakCount="2">
    <brk id="10" max="1048575" man="1"/>
    <brk id="21" max="1048575" man="1"/>
  </colBreak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43477-9671-4721-B344-ACD81ACDE032}">
  <sheetPr>
    <pageSetUpPr fitToPage="1"/>
  </sheetPr>
  <dimension ref="A1:AG69"/>
  <sheetViews>
    <sheetView topLeftCell="A28" zoomScale="50" zoomScaleNormal="50" zoomScaleSheetLayoutView="50" workbookViewId="0">
      <selection activeCell="A111" sqref="A111"/>
    </sheetView>
  </sheetViews>
  <sheetFormatPr defaultRowHeight="14.5" x14ac:dyDescent="0.35"/>
  <cols>
    <col min="1" max="1" width="41.81640625" customWidth="1"/>
    <col min="2" max="2" width="21.81640625" customWidth="1"/>
    <col min="3" max="3" width="24" customWidth="1"/>
    <col min="4" max="4" width="19.81640625" customWidth="1"/>
    <col min="5" max="5" width="22.453125" customWidth="1"/>
    <col min="6" max="6" width="17.453125" customWidth="1"/>
    <col min="7" max="7" width="14.54296875" customWidth="1"/>
    <col min="8" max="8" width="15.54296875" customWidth="1"/>
    <col min="9" max="10" width="19.81640625" customWidth="1"/>
    <col min="11" max="11" width="8.81640625" customWidth="1"/>
    <col min="13" max="13" width="38.453125" customWidth="1"/>
    <col min="14" max="15" width="23.453125" customWidth="1"/>
    <col min="16" max="16" width="23.1796875" customWidth="1"/>
    <col min="17" max="17" width="20" customWidth="1"/>
    <col min="18" max="18" width="18.453125" customWidth="1"/>
    <col min="19" max="19" width="15.81640625" customWidth="1"/>
    <col min="20" max="20" width="16.1796875" customWidth="1"/>
    <col min="21" max="21" width="15.453125" customWidth="1"/>
    <col min="24" max="24" width="51.81640625" customWidth="1"/>
    <col min="25" max="25" width="23.54296875" customWidth="1"/>
    <col min="26" max="26" width="22.453125" customWidth="1"/>
    <col min="27" max="27" width="19.54296875" customWidth="1"/>
    <col min="28" max="28" width="22.1796875" customWidth="1"/>
    <col min="29" max="29" width="20" customWidth="1"/>
    <col min="30" max="30" width="16.81640625" customWidth="1"/>
    <col min="31" max="32" width="17.1796875" customWidth="1"/>
  </cols>
  <sheetData>
    <row r="1" spans="1:32" ht="34" customHeight="1" x14ac:dyDescent="0.35">
      <c r="A1" s="61" t="s">
        <v>115</v>
      </c>
      <c r="M1" s="61" t="s">
        <v>116</v>
      </c>
      <c r="X1" s="57" t="s">
        <v>117</v>
      </c>
    </row>
    <row r="2" spans="1:32" ht="21.65" customHeight="1" x14ac:dyDescent="0.35"/>
    <row r="3" spans="1:32" ht="29.15" customHeight="1" x14ac:dyDescent="0.45">
      <c r="A3" s="40" t="s">
        <v>93</v>
      </c>
      <c r="M3" s="40" t="s">
        <v>93</v>
      </c>
      <c r="N3" s="52"/>
      <c r="O3" s="52"/>
      <c r="P3" s="52"/>
      <c r="Q3" s="79"/>
      <c r="R3" s="79"/>
      <c r="S3" s="79"/>
      <c r="T3" s="79"/>
      <c r="U3" s="79"/>
      <c r="X3" s="40" t="s">
        <v>93</v>
      </c>
      <c r="Y3" s="52"/>
      <c r="Z3" s="52"/>
      <c r="AA3" s="52"/>
      <c r="AB3" s="106"/>
      <c r="AC3" s="106"/>
      <c r="AD3" s="106"/>
      <c r="AE3" s="106"/>
      <c r="AF3" s="106"/>
    </row>
    <row r="4" spans="1:32" ht="22" customHeight="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M4" s="34"/>
      <c r="N4" s="22" t="s">
        <v>17</v>
      </c>
      <c r="O4" s="22" t="s">
        <v>5</v>
      </c>
      <c r="P4" s="22" t="s">
        <v>7</v>
      </c>
      <c r="Q4" s="22" t="s">
        <v>8</v>
      </c>
      <c r="R4" s="22" t="s">
        <v>9</v>
      </c>
      <c r="S4" s="22" t="s">
        <v>10</v>
      </c>
      <c r="T4" s="22" t="s">
        <v>11</v>
      </c>
      <c r="U4" s="22" t="s">
        <v>4</v>
      </c>
      <c r="X4" s="34"/>
      <c r="Y4" s="22" t="s">
        <v>17</v>
      </c>
      <c r="Z4" s="22" t="s">
        <v>5</v>
      </c>
      <c r="AA4" s="22" t="s">
        <v>7</v>
      </c>
      <c r="AB4" s="22" t="s">
        <v>8</v>
      </c>
      <c r="AC4" s="22" t="s">
        <v>9</v>
      </c>
      <c r="AD4" s="22" t="s">
        <v>10</v>
      </c>
      <c r="AE4" s="22" t="s">
        <v>11</v>
      </c>
      <c r="AF4" s="22" t="s">
        <v>4</v>
      </c>
    </row>
    <row r="5" spans="1:32" ht="29" x14ac:dyDescent="0.35">
      <c r="B5" s="6" t="s">
        <v>0</v>
      </c>
      <c r="C5" s="6" t="s">
        <v>18</v>
      </c>
      <c r="D5" s="6" t="s">
        <v>24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N5" s="6" t="s">
        <v>0</v>
      </c>
      <c r="O5" s="6" t="s">
        <v>18</v>
      </c>
      <c r="P5" s="6" t="s">
        <v>24</v>
      </c>
      <c r="Q5" s="6" t="s">
        <v>20</v>
      </c>
      <c r="R5" s="6" t="s">
        <v>21</v>
      </c>
      <c r="S5" s="6" t="s">
        <v>22</v>
      </c>
      <c r="T5" s="6" t="s">
        <v>23</v>
      </c>
      <c r="U5" s="7" t="s">
        <v>25</v>
      </c>
      <c r="Y5" s="6" t="s">
        <v>0</v>
      </c>
      <c r="Z5" s="6" t="s">
        <v>18</v>
      </c>
      <c r="AA5" s="6" t="s">
        <v>24</v>
      </c>
      <c r="AB5" s="6" t="s">
        <v>20</v>
      </c>
      <c r="AC5" s="6" t="s">
        <v>21</v>
      </c>
      <c r="AD5" s="6" t="s">
        <v>22</v>
      </c>
      <c r="AE5" s="6" t="s">
        <v>23</v>
      </c>
      <c r="AF5" s="7" t="s">
        <v>25</v>
      </c>
    </row>
    <row r="6" spans="1:32" x14ac:dyDescent="0.35">
      <c r="A6" s="19" t="s">
        <v>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M6" s="4" t="s">
        <v>2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f>SUM(O6:T6)</f>
        <v>0</v>
      </c>
      <c r="X6" s="4" t="s">
        <v>2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f>SUM(Z6:AE6)</f>
        <v>0</v>
      </c>
    </row>
    <row r="7" spans="1:32" x14ac:dyDescent="0.35">
      <c r="A7" s="19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M7" s="4" t="s">
        <v>3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f t="shared" ref="U7:U10" si="0">SUM(O7:T7)</f>
        <v>0</v>
      </c>
      <c r="X7" s="4" t="s">
        <v>3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f t="shared" ref="AF7:AF10" si="1">SUM(Z7:AE7)</f>
        <v>0</v>
      </c>
    </row>
    <row r="8" spans="1:32" x14ac:dyDescent="0.35">
      <c r="A8" s="19" t="s">
        <v>26</v>
      </c>
      <c r="B8" s="8">
        <v>8616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M8" s="4" t="s">
        <v>26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f t="shared" si="0"/>
        <v>0</v>
      </c>
      <c r="X8" s="4" t="s">
        <v>26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f t="shared" si="1"/>
        <v>0</v>
      </c>
    </row>
    <row r="9" spans="1:32" x14ac:dyDescent="0.35">
      <c r="A9" s="19" t="s">
        <v>27</v>
      </c>
      <c r="B9" s="33" t="s">
        <v>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M9" s="4" t="s">
        <v>27</v>
      </c>
      <c r="N9" s="25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f t="shared" si="0"/>
        <v>0</v>
      </c>
      <c r="X9" s="4" t="s">
        <v>27</v>
      </c>
      <c r="Y9" s="25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f t="shared" si="1"/>
        <v>0</v>
      </c>
    </row>
    <row r="10" spans="1:32" x14ac:dyDescent="0.35">
      <c r="A10" s="4" t="s">
        <v>28</v>
      </c>
      <c r="B10" s="8">
        <v>1980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M10" s="4" t="s">
        <v>28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f t="shared" si="0"/>
        <v>0</v>
      </c>
      <c r="X10" s="4" t="s">
        <v>28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f t="shared" si="1"/>
        <v>0</v>
      </c>
    </row>
    <row r="11" spans="1:32" x14ac:dyDescent="0.35">
      <c r="A11" s="19" t="s">
        <v>29</v>
      </c>
      <c r="B11" s="33" t="s">
        <v>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M11" s="4" t="s">
        <v>29</v>
      </c>
      <c r="N11" s="28">
        <f>SUM(N6:N10)</f>
        <v>0</v>
      </c>
      <c r="O11" s="28">
        <f t="shared" ref="O11" si="2">SUM(O6:O10)</f>
        <v>0</v>
      </c>
      <c r="P11" s="28">
        <f t="shared" ref="P11" si="3">SUM(P6:P10)</f>
        <v>0</v>
      </c>
      <c r="Q11" s="28">
        <f t="shared" ref="Q11" si="4">SUM(Q6:Q10)</f>
        <v>0</v>
      </c>
      <c r="R11" s="28">
        <f t="shared" ref="R11" si="5">SUM(R6:R10)</f>
        <v>0</v>
      </c>
      <c r="S11" s="28">
        <f t="shared" ref="S11" si="6">SUM(S6:S10)</f>
        <v>0</v>
      </c>
      <c r="T11" s="28">
        <f t="shared" ref="T11" si="7">SUM(T6:T10)</f>
        <v>0</v>
      </c>
      <c r="U11" s="28">
        <f t="shared" ref="U11" si="8">SUM(U6:U10)</f>
        <v>0</v>
      </c>
      <c r="X11" s="4" t="s">
        <v>29</v>
      </c>
      <c r="Y11" s="28">
        <f>SUM(Y6:Y10)</f>
        <v>0</v>
      </c>
      <c r="Z11" s="28">
        <f t="shared" ref="Z11:AF11" si="9">SUM(Z6:Z10)</f>
        <v>0</v>
      </c>
      <c r="AA11" s="28">
        <f t="shared" si="9"/>
        <v>0</v>
      </c>
      <c r="AB11" s="28">
        <f t="shared" si="9"/>
        <v>0</v>
      </c>
      <c r="AC11" s="28">
        <f t="shared" si="9"/>
        <v>0</v>
      </c>
      <c r="AD11" s="28">
        <f t="shared" si="9"/>
        <v>0</v>
      </c>
      <c r="AE11" s="28">
        <f t="shared" si="9"/>
        <v>0</v>
      </c>
      <c r="AF11" s="28">
        <f t="shared" si="9"/>
        <v>0</v>
      </c>
    </row>
    <row r="12" spans="1:32" ht="19.5" customHeight="1" x14ac:dyDescent="0.45">
      <c r="A12" s="47"/>
      <c r="B12" s="47"/>
      <c r="C12" s="47"/>
      <c r="D12" s="47"/>
      <c r="M12" s="103"/>
      <c r="N12" s="103"/>
      <c r="O12" s="103"/>
      <c r="P12" s="103"/>
      <c r="X12" s="103"/>
      <c r="Y12" s="109"/>
      <c r="Z12" s="109"/>
      <c r="AA12" s="109"/>
    </row>
    <row r="14" spans="1:32" ht="23.15" customHeight="1" x14ac:dyDescent="0.55000000000000004">
      <c r="A14" s="56" t="s">
        <v>32</v>
      </c>
      <c r="M14" s="56" t="s">
        <v>32</v>
      </c>
      <c r="N14" s="52"/>
      <c r="O14" s="52"/>
      <c r="P14" s="52"/>
      <c r="Q14" s="37"/>
      <c r="X14" s="56" t="s">
        <v>32</v>
      </c>
      <c r="Y14" s="52"/>
      <c r="Z14" s="52"/>
      <c r="AA14" s="52"/>
      <c r="AB14" s="37"/>
    </row>
    <row r="15" spans="1:32" ht="18.649999999999999" customHeight="1" x14ac:dyDescent="0.35">
      <c r="A15" s="37"/>
      <c r="B15" s="22" t="s">
        <v>33</v>
      </c>
      <c r="C15" s="22" t="s">
        <v>5</v>
      </c>
      <c r="D15" s="22" t="s">
        <v>7</v>
      </c>
      <c r="E15" s="22" t="s">
        <v>8</v>
      </c>
      <c r="F15" s="22" t="s">
        <v>9</v>
      </c>
      <c r="G15" s="22" t="s">
        <v>10</v>
      </c>
      <c r="H15" s="22" t="s">
        <v>11</v>
      </c>
      <c r="I15" s="22" t="s">
        <v>4</v>
      </c>
      <c r="N15" s="22" t="s">
        <v>33</v>
      </c>
      <c r="O15" s="22" t="s">
        <v>5</v>
      </c>
      <c r="P15" s="22" t="s">
        <v>7</v>
      </c>
      <c r="Q15" s="22" t="s">
        <v>8</v>
      </c>
      <c r="R15" s="22" t="s">
        <v>9</v>
      </c>
      <c r="S15" s="22" t="s">
        <v>10</v>
      </c>
      <c r="T15" s="22" t="s">
        <v>11</v>
      </c>
      <c r="U15" s="22" t="s">
        <v>4</v>
      </c>
      <c r="Y15" s="22" t="s">
        <v>33</v>
      </c>
      <c r="Z15" s="22" t="s">
        <v>5</v>
      </c>
      <c r="AA15" s="22" t="s">
        <v>7</v>
      </c>
      <c r="AB15" s="22" t="s">
        <v>8</v>
      </c>
      <c r="AC15" s="22" t="s">
        <v>9</v>
      </c>
      <c r="AD15" s="22" t="s">
        <v>10</v>
      </c>
      <c r="AE15" s="22" t="s">
        <v>11</v>
      </c>
      <c r="AF15" s="22" t="s">
        <v>4</v>
      </c>
    </row>
    <row r="16" spans="1:32" ht="29" x14ac:dyDescent="0.35">
      <c r="A16" s="58"/>
      <c r="B16" s="6" t="s">
        <v>34</v>
      </c>
      <c r="C16" s="6" t="s">
        <v>18</v>
      </c>
      <c r="D16" s="6" t="s">
        <v>24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M16" s="58"/>
      <c r="N16" s="6" t="s">
        <v>34</v>
      </c>
      <c r="O16" s="6" t="s">
        <v>18</v>
      </c>
      <c r="P16" s="6" t="s">
        <v>24</v>
      </c>
      <c r="Q16" s="6" t="s">
        <v>20</v>
      </c>
      <c r="R16" s="6" t="s">
        <v>21</v>
      </c>
      <c r="S16" s="6" t="s">
        <v>22</v>
      </c>
      <c r="T16" s="6" t="s">
        <v>23</v>
      </c>
      <c r="U16" s="7" t="s">
        <v>25</v>
      </c>
      <c r="X16" s="36"/>
      <c r="Y16" s="6" t="s">
        <v>34</v>
      </c>
      <c r="Z16" s="6" t="s">
        <v>18</v>
      </c>
      <c r="AA16" s="6" t="s">
        <v>24</v>
      </c>
      <c r="AB16" s="6" t="s">
        <v>20</v>
      </c>
      <c r="AC16" s="6" t="s">
        <v>21</v>
      </c>
      <c r="AD16" s="6" t="s">
        <v>22</v>
      </c>
      <c r="AE16" s="6" t="s">
        <v>23</v>
      </c>
      <c r="AF16" s="7" t="s">
        <v>25</v>
      </c>
    </row>
    <row r="17" spans="1:33" x14ac:dyDescent="0.35">
      <c r="A17" s="4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M17" s="4" t="s">
        <v>35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f>SUM(O17:T17)</f>
        <v>0</v>
      </c>
      <c r="X17" s="4" t="s">
        <v>35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f>SUM(Z17:AE17)</f>
        <v>0</v>
      </c>
    </row>
    <row r="18" spans="1:33" x14ac:dyDescent="0.35">
      <c r="A18" s="4" t="s">
        <v>36</v>
      </c>
      <c r="B18" s="8">
        <v>12505</v>
      </c>
      <c r="C18" s="8">
        <v>677</v>
      </c>
      <c r="D18" s="8">
        <v>0</v>
      </c>
      <c r="E18" s="8">
        <v>0</v>
      </c>
      <c r="F18" s="8">
        <v>0</v>
      </c>
      <c r="G18" s="8">
        <v>13115</v>
      </c>
      <c r="H18" s="8">
        <v>0</v>
      </c>
      <c r="I18" s="8">
        <v>13791</v>
      </c>
      <c r="M18" s="4" t="s">
        <v>36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f t="shared" ref="U18:U23" si="10">SUM(O18:T18)</f>
        <v>0</v>
      </c>
      <c r="X18" s="4" t="s">
        <v>36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f t="shared" ref="AF18:AF23" si="11">SUM(Z18:AE18)</f>
        <v>0</v>
      </c>
    </row>
    <row r="19" spans="1:33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M19" s="4" t="s">
        <v>37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f t="shared" si="10"/>
        <v>0</v>
      </c>
      <c r="X19" s="4" t="s">
        <v>37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f t="shared" si="11"/>
        <v>0</v>
      </c>
    </row>
    <row r="20" spans="1:33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M20" s="4" t="s">
        <v>38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f t="shared" si="10"/>
        <v>0</v>
      </c>
      <c r="X20" s="4" t="s">
        <v>38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f t="shared" si="11"/>
        <v>0</v>
      </c>
    </row>
    <row r="21" spans="1:33" x14ac:dyDescent="0.35">
      <c r="A21" s="4" t="s">
        <v>39</v>
      </c>
      <c r="B21" s="8">
        <v>11869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M21" s="4" t="s">
        <v>39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f t="shared" si="10"/>
        <v>0</v>
      </c>
      <c r="X21" s="4" t="s">
        <v>39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f t="shared" si="11"/>
        <v>0</v>
      </c>
    </row>
    <row r="22" spans="1:33" x14ac:dyDescent="0.35">
      <c r="A22" s="4" t="s">
        <v>40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M22" s="4" t="s">
        <v>40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f t="shared" si="10"/>
        <v>0</v>
      </c>
      <c r="X22" s="4" t="s">
        <v>40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f t="shared" si="11"/>
        <v>0</v>
      </c>
    </row>
    <row r="23" spans="1:33" x14ac:dyDescent="0.35">
      <c r="A23" s="4" t="s">
        <v>29</v>
      </c>
      <c r="B23" s="8">
        <v>24374</v>
      </c>
      <c r="C23" s="8">
        <v>677</v>
      </c>
      <c r="D23" s="8">
        <v>0</v>
      </c>
      <c r="E23" s="8">
        <v>0</v>
      </c>
      <c r="F23" s="8">
        <v>0</v>
      </c>
      <c r="G23" s="8">
        <v>13115</v>
      </c>
      <c r="H23" s="8">
        <v>0</v>
      </c>
      <c r="I23" s="8">
        <v>13791</v>
      </c>
      <c r="M23" s="4" t="s">
        <v>29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f t="shared" si="10"/>
        <v>0</v>
      </c>
      <c r="X23" s="4" t="s">
        <v>29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f t="shared" si="11"/>
        <v>0</v>
      </c>
    </row>
    <row r="24" spans="1:33" ht="25" customHeight="1" x14ac:dyDescent="0.35">
      <c r="A24" s="102"/>
      <c r="B24" s="102"/>
      <c r="C24" s="102"/>
      <c r="D24" s="102"/>
      <c r="E24" s="102"/>
      <c r="F24" s="104"/>
      <c r="G24" s="104"/>
      <c r="H24" s="104"/>
      <c r="I24" s="104"/>
      <c r="M24" s="102"/>
      <c r="N24" s="102"/>
      <c r="O24" s="102"/>
      <c r="P24" s="102"/>
      <c r="Q24" s="102"/>
      <c r="R24" s="104"/>
      <c r="S24" s="104"/>
      <c r="T24" s="104"/>
      <c r="U24" s="104"/>
      <c r="X24" s="102"/>
      <c r="Y24" s="102"/>
      <c r="Z24" s="102"/>
      <c r="AA24" s="102"/>
      <c r="AB24" s="102"/>
      <c r="AC24" s="104"/>
      <c r="AD24" s="104"/>
      <c r="AE24" s="104"/>
      <c r="AF24" s="104"/>
    </row>
    <row r="25" spans="1:33" ht="18.5" x14ac:dyDescent="0.45">
      <c r="A25" s="51"/>
      <c r="B25" s="51"/>
      <c r="C25" s="51"/>
      <c r="D25" s="51"/>
      <c r="E25" s="54"/>
      <c r="F25" s="53"/>
      <c r="G25" s="53"/>
      <c r="H25" s="53"/>
      <c r="I25" s="53"/>
    </row>
    <row r="26" spans="1:33" ht="23.5" x14ac:dyDescent="0.55000000000000004">
      <c r="A26" s="56" t="s">
        <v>43</v>
      </c>
      <c r="M26" s="56" t="s">
        <v>43</v>
      </c>
      <c r="X26" s="56" t="s">
        <v>43</v>
      </c>
    </row>
    <row r="27" spans="1:33" x14ac:dyDescent="0.35">
      <c r="B27" s="22" t="s">
        <v>5</v>
      </c>
      <c r="C27" s="22" t="s">
        <v>7</v>
      </c>
      <c r="D27" s="22" t="s">
        <v>8</v>
      </c>
      <c r="E27" s="22" t="s">
        <v>9</v>
      </c>
      <c r="F27" s="22" t="s">
        <v>10</v>
      </c>
      <c r="G27" s="22" t="s">
        <v>11</v>
      </c>
      <c r="H27" s="22" t="s">
        <v>44</v>
      </c>
      <c r="I27" s="22" t="s">
        <v>45</v>
      </c>
      <c r="J27" s="22" t="s">
        <v>12</v>
      </c>
      <c r="N27" s="22" t="s">
        <v>5</v>
      </c>
      <c r="O27" s="22" t="s">
        <v>7</v>
      </c>
      <c r="P27" s="22" t="s">
        <v>8</v>
      </c>
      <c r="Q27" s="22" t="s">
        <v>9</v>
      </c>
      <c r="R27" s="22" t="s">
        <v>10</v>
      </c>
      <c r="S27" s="22" t="s">
        <v>11</v>
      </c>
      <c r="T27" s="22" t="s">
        <v>44</v>
      </c>
      <c r="U27" s="22" t="s">
        <v>45</v>
      </c>
      <c r="V27" s="22" t="s">
        <v>12</v>
      </c>
      <c r="Y27" s="22" t="s">
        <v>5</v>
      </c>
      <c r="Z27" s="22" t="s">
        <v>7</v>
      </c>
      <c r="AA27" s="22" t="s">
        <v>8</v>
      </c>
      <c r="AB27" s="22" t="s">
        <v>9</v>
      </c>
      <c r="AC27" s="22" t="s">
        <v>10</v>
      </c>
      <c r="AD27" s="22" t="s">
        <v>11</v>
      </c>
      <c r="AE27" s="22" t="s">
        <v>44</v>
      </c>
      <c r="AF27" s="22" t="s">
        <v>45</v>
      </c>
      <c r="AG27" s="22" t="s">
        <v>12</v>
      </c>
    </row>
    <row r="28" spans="1:33" ht="43.5" x14ac:dyDescent="0.35">
      <c r="A28" s="58" t="s">
        <v>1</v>
      </c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48</v>
      </c>
      <c r="M28" s="58" t="s">
        <v>1</v>
      </c>
      <c r="N28" s="6" t="s">
        <v>18</v>
      </c>
      <c r="O28" s="6" t="s">
        <v>19</v>
      </c>
      <c r="P28" s="6" t="s">
        <v>20</v>
      </c>
      <c r="Q28" s="6" t="s">
        <v>47</v>
      </c>
      <c r="R28" s="6" t="s">
        <v>22</v>
      </c>
      <c r="S28" s="6" t="s">
        <v>23</v>
      </c>
      <c r="T28" s="10" t="s">
        <v>44</v>
      </c>
      <c r="U28" s="10" t="s">
        <v>45</v>
      </c>
      <c r="V28" s="7" t="s">
        <v>48</v>
      </c>
      <c r="X28" s="58"/>
      <c r="Y28" s="6" t="s">
        <v>18</v>
      </c>
      <c r="Z28" s="6" t="s">
        <v>19</v>
      </c>
      <c r="AA28" s="6" t="s">
        <v>20</v>
      </c>
      <c r="AB28" s="6" t="s">
        <v>47</v>
      </c>
      <c r="AC28" s="6" t="s">
        <v>22</v>
      </c>
      <c r="AD28" s="6" t="s">
        <v>23</v>
      </c>
      <c r="AE28" s="10" t="s">
        <v>44</v>
      </c>
      <c r="AF28" s="10" t="s">
        <v>45</v>
      </c>
      <c r="AG28" s="7" t="s">
        <v>48</v>
      </c>
    </row>
    <row r="29" spans="1:33" x14ac:dyDescent="0.35">
      <c r="A29" s="26" t="s">
        <v>49</v>
      </c>
      <c r="B29" s="8">
        <v>1413</v>
      </c>
      <c r="C29" s="8">
        <v>0</v>
      </c>
      <c r="D29" s="8">
        <v>0</v>
      </c>
      <c r="E29" s="8">
        <v>436</v>
      </c>
      <c r="F29" s="8">
        <v>0</v>
      </c>
      <c r="G29" s="8">
        <v>0</v>
      </c>
      <c r="H29" s="8">
        <v>0</v>
      </c>
      <c r="I29" s="8">
        <v>1297</v>
      </c>
      <c r="J29" s="8">
        <f>SUM(B29:I29)</f>
        <v>3146</v>
      </c>
      <c r="M29" s="26" t="s">
        <v>49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f>SUM(N29:U29)</f>
        <v>0</v>
      </c>
      <c r="X29" s="4" t="s">
        <v>49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f>SUM(Y29:AF29)</f>
        <v>0</v>
      </c>
    </row>
    <row r="30" spans="1:33" x14ac:dyDescent="0.35">
      <c r="A30" s="4" t="s">
        <v>50</v>
      </c>
      <c r="B30" s="8">
        <v>3730</v>
      </c>
      <c r="C30" s="8">
        <v>0</v>
      </c>
      <c r="D30" s="8">
        <v>3517</v>
      </c>
      <c r="E30" s="8">
        <v>0</v>
      </c>
      <c r="F30" s="8">
        <v>52159</v>
      </c>
      <c r="G30" s="8">
        <v>0</v>
      </c>
      <c r="H30" s="8">
        <v>34</v>
      </c>
      <c r="I30" s="27">
        <v>28250</v>
      </c>
      <c r="J30" s="35">
        <f>SUM(B30:I30)</f>
        <v>87690</v>
      </c>
      <c r="M30" s="4" t="s">
        <v>50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25">
        <v>0</v>
      </c>
      <c r="V30" s="8">
        <f>SUM(N30:U30)</f>
        <v>0</v>
      </c>
      <c r="X30" s="4" t="s">
        <v>50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25">
        <v>0</v>
      </c>
      <c r="AG30" s="8">
        <f>SUM(Y30:AF30)</f>
        <v>0</v>
      </c>
    </row>
    <row r="31" spans="1:33" x14ac:dyDescent="0.35">
      <c r="A31" s="4" t="s">
        <v>51</v>
      </c>
      <c r="B31" s="8">
        <v>10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6671</v>
      </c>
      <c r="I31" s="8">
        <v>7687</v>
      </c>
      <c r="J31" s="8">
        <f t="shared" ref="J31:J37" si="12">SUM(B31:I31)</f>
        <v>14368</v>
      </c>
      <c r="M31" s="4" t="s">
        <v>51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f t="shared" ref="V31:V38" si="13">SUM(N31:U31)</f>
        <v>0</v>
      </c>
      <c r="X31" s="4" t="s">
        <v>51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f t="shared" ref="AG31:AG38" si="14">SUM(Y31:AF31)</f>
        <v>0</v>
      </c>
    </row>
    <row r="32" spans="1:33" x14ac:dyDescent="0.35">
      <c r="A32" s="4" t="s">
        <v>52</v>
      </c>
      <c r="B32" s="8">
        <v>85465</v>
      </c>
      <c r="C32" s="8">
        <v>0</v>
      </c>
      <c r="D32" s="8">
        <v>0</v>
      </c>
      <c r="E32" s="8">
        <v>20753</v>
      </c>
      <c r="F32" s="8">
        <v>0</v>
      </c>
      <c r="G32" s="8">
        <v>0</v>
      </c>
      <c r="H32" s="8">
        <v>0</v>
      </c>
      <c r="I32" s="8">
        <v>0</v>
      </c>
      <c r="J32" s="8">
        <f t="shared" si="12"/>
        <v>106218</v>
      </c>
      <c r="M32" s="4" t="s">
        <v>52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f t="shared" si="13"/>
        <v>0</v>
      </c>
      <c r="X32" s="4" t="s">
        <v>52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f t="shared" si="14"/>
        <v>0</v>
      </c>
    </row>
    <row r="33" spans="1:33" x14ac:dyDescent="0.35">
      <c r="A33" s="4" t="s">
        <v>53</v>
      </c>
      <c r="B33" s="8">
        <v>2217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3758</v>
      </c>
      <c r="I33" s="8">
        <v>30758</v>
      </c>
      <c r="J33" s="8">
        <f t="shared" si="12"/>
        <v>36733</v>
      </c>
      <c r="M33" s="4" t="s">
        <v>53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f t="shared" si="13"/>
        <v>0</v>
      </c>
      <c r="X33" s="4" t="s">
        <v>53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f t="shared" si="14"/>
        <v>0</v>
      </c>
    </row>
    <row r="34" spans="1:33" x14ac:dyDescent="0.35">
      <c r="A34" s="4" t="s">
        <v>54</v>
      </c>
      <c r="B34" s="8">
        <v>60</v>
      </c>
      <c r="C34" s="8">
        <v>0</v>
      </c>
      <c r="D34" s="8">
        <v>0</v>
      </c>
      <c r="E34" s="8">
        <v>0</v>
      </c>
      <c r="F34" s="8">
        <v>28046</v>
      </c>
      <c r="G34" s="8">
        <v>0</v>
      </c>
      <c r="H34" s="8">
        <v>362</v>
      </c>
      <c r="I34" s="27">
        <v>53596</v>
      </c>
      <c r="J34" s="35">
        <f t="shared" si="12"/>
        <v>82064</v>
      </c>
      <c r="M34" s="4" t="s">
        <v>54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25">
        <v>0</v>
      </c>
      <c r="V34" s="8">
        <f t="shared" si="13"/>
        <v>0</v>
      </c>
      <c r="X34" s="4" t="s">
        <v>54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25">
        <v>0</v>
      </c>
      <c r="AG34" s="8">
        <f t="shared" si="14"/>
        <v>0</v>
      </c>
    </row>
    <row r="35" spans="1:33" x14ac:dyDescent="0.35">
      <c r="A35" s="4" t="s">
        <v>55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9985</v>
      </c>
      <c r="I35" s="8">
        <v>2155</v>
      </c>
      <c r="J35" s="8">
        <f t="shared" si="12"/>
        <v>12140</v>
      </c>
      <c r="M35" s="4" t="s">
        <v>55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f t="shared" si="13"/>
        <v>0</v>
      </c>
      <c r="X35" s="4" t="s">
        <v>55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f t="shared" si="14"/>
        <v>0</v>
      </c>
    </row>
    <row r="36" spans="1:33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1291</v>
      </c>
      <c r="J36" s="8">
        <f t="shared" si="12"/>
        <v>1291</v>
      </c>
      <c r="M36" s="4" t="s">
        <v>56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f t="shared" si="13"/>
        <v>0</v>
      </c>
      <c r="X36" s="4" t="s">
        <v>56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f t="shared" si="14"/>
        <v>0</v>
      </c>
    </row>
    <row r="37" spans="1:33" x14ac:dyDescent="0.35">
      <c r="A37" s="4" t="s">
        <v>29</v>
      </c>
      <c r="B37" s="8">
        <v>92895</v>
      </c>
      <c r="C37" s="8">
        <v>0</v>
      </c>
      <c r="D37" s="8">
        <v>3517</v>
      </c>
      <c r="E37" s="8">
        <v>21189</v>
      </c>
      <c r="F37" s="8">
        <v>80205</v>
      </c>
      <c r="G37" s="8">
        <v>0</v>
      </c>
      <c r="H37" s="8">
        <v>20810</v>
      </c>
      <c r="I37" s="8">
        <v>119342</v>
      </c>
      <c r="J37" s="8">
        <f t="shared" si="12"/>
        <v>337958</v>
      </c>
      <c r="M37" s="4" t="s">
        <v>29</v>
      </c>
      <c r="N37" s="8">
        <f>SUM(N29:N36)</f>
        <v>0</v>
      </c>
      <c r="O37" s="8">
        <f t="shared" ref="O37:U37" si="15">SUM(O29:O36)</f>
        <v>0</v>
      </c>
      <c r="P37" s="8">
        <f t="shared" si="15"/>
        <v>0</v>
      </c>
      <c r="Q37" s="8">
        <f t="shared" si="15"/>
        <v>0</v>
      </c>
      <c r="R37" s="8">
        <f t="shared" si="15"/>
        <v>0</v>
      </c>
      <c r="S37" s="8">
        <f t="shared" si="15"/>
        <v>0</v>
      </c>
      <c r="T37" s="8">
        <f t="shared" si="15"/>
        <v>0</v>
      </c>
      <c r="U37" s="8">
        <f t="shared" si="15"/>
        <v>0</v>
      </c>
      <c r="V37" s="8">
        <f t="shared" si="13"/>
        <v>0</v>
      </c>
      <c r="X37" s="4" t="s">
        <v>29</v>
      </c>
      <c r="Y37" s="8"/>
      <c r="Z37" s="8">
        <f t="shared" ref="Z37" si="16">SUM(Z29:Z36)</f>
        <v>0</v>
      </c>
      <c r="AA37" s="8">
        <f t="shared" ref="AA37" si="17">SUM(AA29:AA36)</f>
        <v>0</v>
      </c>
      <c r="AB37" s="8">
        <f t="shared" ref="AB37" si="18">SUM(AB29:AB36)</f>
        <v>0</v>
      </c>
      <c r="AC37" s="8">
        <f t="shared" ref="AC37" si="19">SUM(AC29:AC36)</f>
        <v>0</v>
      </c>
      <c r="AD37" s="8">
        <f t="shared" ref="AD37" si="20">SUM(AD29:AD36)</f>
        <v>0</v>
      </c>
      <c r="AE37" s="8">
        <f t="shared" ref="AE37" si="21">SUM(AE29:AE36)</f>
        <v>0</v>
      </c>
      <c r="AF37" s="8">
        <f t="shared" ref="AF37" si="22">SUM(AF29:AF36)</f>
        <v>0</v>
      </c>
      <c r="AG37" s="8">
        <f t="shared" si="14"/>
        <v>0</v>
      </c>
    </row>
    <row r="38" spans="1:33" x14ac:dyDescent="0.35">
      <c r="A38" s="11"/>
      <c r="B38" s="30"/>
      <c r="C38" s="30"/>
      <c r="D38" s="30"/>
      <c r="E38" s="30"/>
      <c r="F38" s="30"/>
      <c r="G38" s="30"/>
      <c r="H38" s="30"/>
      <c r="I38" s="30"/>
      <c r="J38" s="35"/>
      <c r="M38" s="11"/>
      <c r="N38" s="30"/>
      <c r="O38" s="30"/>
      <c r="P38" s="30"/>
      <c r="Q38" s="30"/>
      <c r="R38" s="30"/>
      <c r="S38" s="30"/>
      <c r="T38" s="30"/>
      <c r="U38" s="30"/>
      <c r="V38" s="8">
        <f t="shared" si="13"/>
        <v>0</v>
      </c>
      <c r="X38" s="11"/>
      <c r="Y38" s="30"/>
      <c r="Z38" s="30"/>
      <c r="AA38" s="30"/>
      <c r="AB38" s="30"/>
      <c r="AC38" s="30"/>
      <c r="AD38" s="30"/>
      <c r="AE38" s="30"/>
      <c r="AF38" s="30"/>
      <c r="AG38" s="8">
        <f t="shared" si="14"/>
        <v>0</v>
      </c>
    </row>
    <row r="39" spans="1:33" x14ac:dyDescent="0.35">
      <c r="A39" s="12" t="s">
        <v>57</v>
      </c>
      <c r="B39" s="5">
        <f>SUM(B34:B36)</f>
        <v>60</v>
      </c>
      <c r="C39" s="5">
        <f t="shared" ref="C39:J39" si="23">SUM(C34:C36)</f>
        <v>0</v>
      </c>
      <c r="D39" s="5">
        <f t="shared" si="23"/>
        <v>0</v>
      </c>
      <c r="E39" s="5">
        <f t="shared" si="23"/>
        <v>0</v>
      </c>
      <c r="F39" s="5">
        <f t="shared" si="23"/>
        <v>28046</v>
      </c>
      <c r="G39" s="5">
        <f t="shared" si="23"/>
        <v>0</v>
      </c>
      <c r="H39" s="5">
        <f t="shared" si="23"/>
        <v>10347</v>
      </c>
      <c r="I39" s="5">
        <f t="shared" si="23"/>
        <v>57042</v>
      </c>
      <c r="J39" s="35">
        <f t="shared" si="23"/>
        <v>95495</v>
      </c>
      <c r="M39" s="12" t="s">
        <v>57</v>
      </c>
      <c r="N39" s="8">
        <f>SUM(N34:N36)</f>
        <v>0</v>
      </c>
      <c r="O39" s="5">
        <f t="shared" ref="O39:V39" si="24">SUM(O34:O36)</f>
        <v>0</v>
      </c>
      <c r="P39" s="5">
        <f t="shared" si="24"/>
        <v>0</v>
      </c>
      <c r="Q39" s="8">
        <f>SUM(Q34:Q36)</f>
        <v>0</v>
      </c>
      <c r="R39" s="5">
        <f t="shared" si="24"/>
        <v>0</v>
      </c>
      <c r="S39" s="5">
        <f t="shared" si="24"/>
        <v>0</v>
      </c>
      <c r="T39" s="5">
        <f t="shared" si="24"/>
        <v>0</v>
      </c>
      <c r="U39" s="5">
        <f t="shared" si="24"/>
        <v>0</v>
      </c>
      <c r="V39" s="8">
        <f t="shared" si="24"/>
        <v>0</v>
      </c>
      <c r="X39" s="12" t="s">
        <v>57</v>
      </c>
      <c r="Y39" s="8">
        <f>SUM(Y34:Y36)</f>
        <v>0</v>
      </c>
      <c r="Z39" s="5">
        <f t="shared" ref="Z39:AA39" si="25">SUM(Z34:Z36)</f>
        <v>0</v>
      </c>
      <c r="AA39" s="5">
        <f t="shared" si="25"/>
        <v>0</v>
      </c>
      <c r="AB39" s="8">
        <f>SUM(AB34:AB36)</f>
        <v>0</v>
      </c>
      <c r="AC39" s="5">
        <f t="shared" ref="AC39:AG39" si="26">SUM(AC34:AC36)</f>
        <v>0</v>
      </c>
      <c r="AD39" s="5">
        <f t="shared" si="26"/>
        <v>0</v>
      </c>
      <c r="AE39" s="5">
        <f t="shared" si="26"/>
        <v>0</v>
      </c>
      <c r="AF39" s="5">
        <f t="shared" si="26"/>
        <v>0</v>
      </c>
      <c r="AG39" s="8">
        <f t="shared" si="26"/>
        <v>0</v>
      </c>
    </row>
    <row r="42" spans="1:33" x14ac:dyDescent="0.35">
      <c r="A42" t="s">
        <v>58</v>
      </c>
    </row>
    <row r="62" spans="4:8" x14ac:dyDescent="0.35">
      <c r="D62" t="s">
        <v>49</v>
      </c>
      <c r="E62" s="3">
        <f>SUM(J29)</f>
        <v>3146</v>
      </c>
      <c r="G62" t="s">
        <v>18</v>
      </c>
      <c r="H62" s="3">
        <f>SUM(B37/1000)</f>
        <v>92.894999999999996</v>
      </c>
    </row>
    <row r="63" spans="4:8" x14ac:dyDescent="0.35">
      <c r="D63" t="s">
        <v>50</v>
      </c>
      <c r="E63" s="3">
        <f>SUM(J30)</f>
        <v>87690</v>
      </c>
      <c r="G63" t="s">
        <v>46</v>
      </c>
      <c r="H63" s="3">
        <f>SUM(C37/1000)</f>
        <v>0</v>
      </c>
    </row>
    <row r="64" spans="4:8" x14ac:dyDescent="0.35">
      <c r="D64" t="s">
        <v>51</v>
      </c>
      <c r="E64" s="3">
        <f>SUM(J31)</f>
        <v>14368</v>
      </c>
      <c r="G64" t="s">
        <v>59</v>
      </c>
      <c r="H64" s="3">
        <f>SUM(D37/1000)</f>
        <v>3.5169999999999999</v>
      </c>
    </row>
    <row r="65" spans="4:8" x14ac:dyDescent="0.35">
      <c r="D65" t="s">
        <v>52</v>
      </c>
      <c r="E65" s="3">
        <f>SUM(J32)</f>
        <v>106218</v>
      </c>
      <c r="G65" t="s">
        <v>47</v>
      </c>
      <c r="H65" s="3">
        <f>SUM(E37/1000)</f>
        <v>21.189</v>
      </c>
    </row>
    <row r="66" spans="4:8" x14ac:dyDescent="0.35">
      <c r="D66" t="s">
        <v>53</v>
      </c>
      <c r="E66" s="3">
        <f>SUM(J33)</f>
        <v>36733</v>
      </c>
      <c r="G66" t="s">
        <v>22</v>
      </c>
      <c r="H66" s="3">
        <f>SUM(F37/1000)</f>
        <v>80.204999999999998</v>
      </c>
    </row>
    <row r="67" spans="4:8" x14ac:dyDescent="0.35">
      <c r="D67" t="s">
        <v>60</v>
      </c>
      <c r="E67" s="3">
        <f>SUM(J39)</f>
        <v>95495</v>
      </c>
      <c r="G67" t="s">
        <v>23</v>
      </c>
      <c r="H67" s="3">
        <f>SUM(G37/1000)</f>
        <v>0</v>
      </c>
    </row>
    <row r="68" spans="4:8" x14ac:dyDescent="0.35">
      <c r="G68" t="s">
        <v>44</v>
      </c>
      <c r="H68" s="3">
        <f>SUM(H37/1000)</f>
        <v>20.81</v>
      </c>
    </row>
    <row r="69" spans="4:8" x14ac:dyDescent="0.35">
      <c r="G69" t="s">
        <v>45</v>
      </c>
      <c r="H69" s="3">
        <f>SUM(I37/1000)</f>
        <v>119.342</v>
      </c>
    </row>
  </sheetData>
  <mergeCells count="9">
    <mergeCell ref="AB3:AF3"/>
    <mergeCell ref="X12:AA12"/>
    <mergeCell ref="X24:AB24"/>
    <mergeCell ref="AC24:AF24"/>
    <mergeCell ref="A24:E24"/>
    <mergeCell ref="F24:I24"/>
    <mergeCell ref="M24:Q24"/>
    <mergeCell ref="R24:U24"/>
    <mergeCell ref="M12:P12"/>
  </mergeCells>
  <pageMargins left="0.7" right="0.7" top="0.75" bottom="0.75" header="0.3" footer="0.3"/>
  <pageSetup paperSize="9" scale="17" orientation="landscape" r:id="rId1"/>
  <rowBreaks count="2" manualBreakCount="2">
    <brk id="1" max="40" man="1"/>
    <brk id="2" max="40" man="1"/>
  </rowBreaks>
  <colBreaks count="1" manualBreakCount="1">
    <brk id="10" max="12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4DDC-9350-4D03-8774-CD8E06F09545}">
  <dimension ref="A1:A28"/>
  <sheetViews>
    <sheetView showGridLines="0" tabSelected="1" view="pageBreakPreview" topLeftCell="A11" zoomScale="60" zoomScaleNormal="100" workbookViewId="0">
      <selection activeCell="B24" sqref="B24"/>
    </sheetView>
  </sheetViews>
  <sheetFormatPr defaultRowHeight="14.5" x14ac:dyDescent="0.35"/>
  <cols>
    <col min="1" max="1" width="127.54296875" customWidth="1"/>
  </cols>
  <sheetData>
    <row r="1" ht="409.5" customHeight="1" x14ac:dyDescent="0.35"/>
    <row r="24" spans="1:1" ht="237.5" customHeight="1" x14ac:dyDescent="0.35">
      <c r="A24" s="91"/>
    </row>
    <row r="25" spans="1:1" x14ac:dyDescent="0.35">
      <c r="A25" s="90"/>
    </row>
    <row r="26" spans="1:1" x14ac:dyDescent="0.35">
      <c r="A26" s="91"/>
    </row>
    <row r="27" spans="1:1" x14ac:dyDescent="0.35">
      <c r="A27" s="91"/>
    </row>
    <row r="28" spans="1:1" x14ac:dyDescent="0.35">
      <c r="A28" s="9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9022-EF7A-4559-ACF9-B921358B9E77}">
  <sheetPr>
    <pageSetUpPr fitToPage="1"/>
  </sheetPr>
  <dimension ref="A1:AP82"/>
  <sheetViews>
    <sheetView topLeftCell="A28" zoomScale="50" zoomScaleNormal="50" workbookViewId="0">
      <selection activeCell="A69" sqref="A69"/>
    </sheetView>
  </sheetViews>
  <sheetFormatPr defaultRowHeight="14.5" x14ac:dyDescent="0.35"/>
  <cols>
    <col min="1" max="1" width="43.1796875" customWidth="1"/>
    <col min="2" max="2" width="24.81640625" customWidth="1"/>
    <col min="3" max="3" width="20.453125" customWidth="1"/>
    <col min="4" max="4" width="19.6328125" customWidth="1"/>
    <col min="5" max="5" width="18.81640625" customWidth="1"/>
    <col min="6" max="6" width="16" customWidth="1"/>
    <col min="7" max="7" width="21.08984375" customWidth="1"/>
    <col min="8" max="8" width="14.1796875" customWidth="1"/>
    <col min="9" max="9" width="15.7265625" customWidth="1"/>
    <col min="10" max="10" width="13.81640625" customWidth="1"/>
    <col min="14" max="14" width="32" customWidth="1"/>
    <col min="15" max="15" width="25.54296875" customWidth="1"/>
    <col min="16" max="16" width="25.7265625" customWidth="1"/>
    <col min="17" max="17" width="27.7265625" customWidth="1"/>
    <col min="18" max="18" width="27.54296875" customWidth="1"/>
    <col min="19" max="19" width="21.36328125" customWidth="1"/>
    <col min="20" max="20" width="25" customWidth="1"/>
    <col min="21" max="21" width="15.90625" customWidth="1"/>
    <col min="22" max="22" width="15" customWidth="1"/>
    <col min="23" max="23" width="13.453125" customWidth="1"/>
    <col min="33" max="33" width="41.1796875" customWidth="1"/>
    <col min="34" max="34" width="25.26953125" customWidth="1"/>
    <col min="35" max="35" width="22" customWidth="1"/>
    <col min="36" max="36" width="13.453125" customWidth="1"/>
    <col min="37" max="37" width="13.81640625" customWidth="1"/>
    <col min="38" max="38" width="14.81640625" customWidth="1"/>
    <col min="39" max="39" width="14.1796875" customWidth="1"/>
    <col min="40" max="40" width="12.1796875" customWidth="1"/>
    <col min="42" max="42" width="11.36328125" customWidth="1"/>
  </cols>
  <sheetData>
    <row r="1" spans="1:41" ht="26" x14ac:dyDescent="0.35">
      <c r="A1" s="61" t="s">
        <v>119</v>
      </c>
      <c r="N1" s="61" t="s">
        <v>122</v>
      </c>
      <c r="AG1" s="61" t="s">
        <v>123</v>
      </c>
    </row>
    <row r="3" spans="1:41" ht="23.5" x14ac:dyDescent="0.55000000000000004">
      <c r="A3" s="59" t="s">
        <v>118</v>
      </c>
      <c r="N3" s="59" t="s">
        <v>118</v>
      </c>
      <c r="AG3" s="59" t="s">
        <v>118</v>
      </c>
    </row>
    <row r="4" spans="1:41" x14ac:dyDescent="0.35">
      <c r="A4" s="34"/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N4" s="34"/>
      <c r="O4" s="22" t="s">
        <v>17</v>
      </c>
      <c r="P4" s="22" t="s">
        <v>5</v>
      </c>
      <c r="Q4" s="22" t="s">
        <v>7</v>
      </c>
      <c r="R4" s="22" t="s">
        <v>8</v>
      </c>
      <c r="S4" s="22" t="s">
        <v>9</v>
      </c>
      <c r="T4" s="22" t="s">
        <v>10</v>
      </c>
      <c r="U4" s="22" t="s">
        <v>11</v>
      </c>
      <c r="V4" s="22" t="s">
        <v>4</v>
      </c>
      <c r="AG4" s="34"/>
      <c r="AH4" s="22" t="s">
        <v>17</v>
      </c>
      <c r="AI4" s="22" t="s">
        <v>5</v>
      </c>
      <c r="AJ4" s="22" t="s">
        <v>7</v>
      </c>
      <c r="AK4" s="22" t="s">
        <v>8</v>
      </c>
      <c r="AL4" s="22" t="s">
        <v>9</v>
      </c>
      <c r="AM4" s="22" t="s">
        <v>10</v>
      </c>
      <c r="AN4" s="22" t="s">
        <v>11</v>
      </c>
      <c r="AO4" s="22" t="s">
        <v>4</v>
      </c>
    </row>
    <row r="5" spans="1:41" ht="29" x14ac:dyDescent="0.35">
      <c r="A5" s="17"/>
      <c r="B5" s="6" t="s">
        <v>0</v>
      </c>
      <c r="C5" s="6" t="s">
        <v>18</v>
      </c>
      <c r="D5" s="6" t="s">
        <v>24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12</v>
      </c>
      <c r="N5" s="17"/>
      <c r="O5" s="6" t="s">
        <v>0</v>
      </c>
      <c r="P5" s="6" t="s">
        <v>18</v>
      </c>
      <c r="Q5" s="6" t="s">
        <v>24</v>
      </c>
      <c r="R5" s="6" t="s">
        <v>20</v>
      </c>
      <c r="S5" s="6" t="s">
        <v>21</v>
      </c>
      <c r="T5" s="6" t="s">
        <v>22</v>
      </c>
      <c r="U5" s="6" t="s">
        <v>23</v>
      </c>
      <c r="V5" s="7" t="s">
        <v>12</v>
      </c>
      <c r="AG5" s="17"/>
      <c r="AH5" s="6" t="s">
        <v>0</v>
      </c>
      <c r="AI5" s="6" t="s">
        <v>18</v>
      </c>
      <c r="AJ5" s="6" t="s">
        <v>24</v>
      </c>
      <c r="AK5" s="6" t="s">
        <v>20</v>
      </c>
      <c r="AL5" s="6" t="s">
        <v>21</v>
      </c>
      <c r="AM5" s="6" t="s">
        <v>22</v>
      </c>
      <c r="AN5" s="6" t="s">
        <v>23</v>
      </c>
      <c r="AO5" s="7" t="s">
        <v>12</v>
      </c>
    </row>
    <row r="6" spans="1:41" x14ac:dyDescent="0.35">
      <c r="A6" s="19" t="s">
        <v>2</v>
      </c>
      <c r="B6" s="8">
        <v>1055498</v>
      </c>
      <c r="C6" s="27">
        <v>21050</v>
      </c>
      <c r="D6" s="27">
        <v>10448</v>
      </c>
      <c r="E6" s="8">
        <v>0</v>
      </c>
      <c r="F6" s="8">
        <v>459479</v>
      </c>
      <c r="G6" s="27">
        <v>613080</v>
      </c>
      <c r="H6" s="8">
        <v>0</v>
      </c>
      <c r="I6" s="25">
        <f>SUM(C6:H6)</f>
        <v>1104057</v>
      </c>
      <c r="N6" s="19" t="s">
        <v>2</v>
      </c>
      <c r="O6" s="8">
        <v>934741</v>
      </c>
      <c r="P6" s="35">
        <v>21050</v>
      </c>
      <c r="Q6" s="27">
        <v>10448</v>
      </c>
      <c r="R6" s="8">
        <v>0</v>
      </c>
      <c r="S6" s="8">
        <v>356799</v>
      </c>
      <c r="T6" s="27">
        <v>613080</v>
      </c>
      <c r="U6" s="8">
        <v>0</v>
      </c>
      <c r="V6" s="28">
        <f>SUM(P6:U6)</f>
        <v>1001377</v>
      </c>
      <c r="AG6" s="19" t="s">
        <v>3</v>
      </c>
      <c r="AH6" s="8"/>
      <c r="AI6" s="8"/>
      <c r="AJ6" s="8"/>
      <c r="AK6" s="8"/>
      <c r="AL6" s="8"/>
      <c r="AM6" s="8"/>
      <c r="AN6" s="8"/>
      <c r="AO6" s="8">
        <f>SUM(AI6:AN6)</f>
        <v>0</v>
      </c>
    </row>
    <row r="7" spans="1:41" x14ac:dyDescent="0.35">
      <c r="A7" s="19" t="s">
        <v>3</v>
      </c>
      <c r="B7" s="8">
        <v>3</v>
      </c>
      <c r="C7" s="8">
        <v>10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10</v>
      </c>
      <c r="N7" s="19" t="s">
        <v>3</v>
      </c>
      <c r="O7" s="8">
        <v>4</v>
      </c>
      <c r="P7" s="8">
        <v>10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28">
        <f t="shared" ref="V7:V10" si="0">SUM(P7:U7)</f>
        <v>10</v>
      </c>
      <c r="AG7" s="19" t="s">
        <v>26</v>
      </c>
      <c r="AH7" s="8"/>
      <c r="AI7" s="8"/>
      <c r="AJ7" s="8"/>
      <c r="AK7" s="8"/>
      <c r="AL7" s="8"/>
      <c r="AM7" s="8"/>
      <c r="AN7" s="8"/>
      <c r="AO7" s="8">
        <f t="shared" ref="AO7:AO9" si="1">SUM(AI7:AN7)</f>
        <v>0</v>
      </c>
    </row>
    <row r="8" spans="1:41" x14ac:dyDescent="0.35">
      <c r="A8" s="19" t="s">
        <v>26</v>
      </c>
      <c r="B8" s="8">
        <v>1795306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N8" s="19" t="s">
        <v>26</v>
      </c>
      <c r="O8" s="8">
        <v>2422292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28">
        <f t="shared" si="0"/>
        <v>0</v>
      </c>
      <c r="AG8" s="19" t="s">
        <v>27</v>
      </c>
      <c r="AH8" s="8"/>
      <c r="AI8" s="8"/>
      <c r="AJ8" s="8"/>
      <c r="AK8" s="8"/>
      <c r="AL8" s="8"/>
      <c r="AM8" s="8"/>
      <c r="AN8" s="8"/>
      <c r="AO8" s="8">
        <f t="shared" si="1"/>
        <v>0</v>
      </c>
    </row>
    <row r="9" spans="1:41" x14ac:dyDescent="0.35">
      <c r="A9" s="19" t="s">
        <v>27</v>
      </c>
      <c r="B9" s="8">
        <v>996718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N9" s="19" t="s">
        <v>27</v>
      </c>
      <c r="O9" s="8">
        <v>1048735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28">
        <f t="shared" si="0"/>
        <v>0</v>
      </c>
      <c r="AG9" s="19" t="s">
        <v>28</v>
      </c>
      <c r="AH9" s="8"/>
      <c r="AI9" s="8"/>
      <c r="AJ9" s="8"/>
      <c r="AK9" s="8"/>
      <c r="AL9" s="8"/>
      <c r="AM9" s="8"/>
      <c r="AN9" s="8"/>
      <c r="AO9" s="8">
        <f t="shared" si="1"/>
        <v>0</v>
      </c>
    </row>
    <row r="10" spans="1:41" x14ac:dyDescent="0.35">
      <c r="A10" s="19" t="s">
        <v>28</v>
      </c>
      <c r="B10" s="8">
        <v>52710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N10" s="19" t="s">
        <v>28</v>
      </c>
      <c r="O10" s="8">
        <v>86556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28">
        <f t="shared" si="0"/>
        <v>0</v>
      </c>
      <c r="AG10" s="19" t="s">
        <v>29</v>
      </c>
      <c r="AH10" s="8">
        <f>SUM(AH6:AH9)</f>
        <v>0</v>
      </c>
      <c r="AI10" s="8">
        <f t="shared" ref="AI10:AO10" si="2">SUM(AI6:AI9)</f>
        <v>0</v>
      </c>
      <c r="AJ10" s="8">
        <f t="shared" si="2"/>
        <v>0</v>
      </c>
      <c r="AK10" s="8">
        <f t="shared" si="2"/>
        <v>0</v>
      </c>
      <c r="AL10" s="8">
        <f t="shared" si="2"/>
        <v>0</v>
      </c>
      <c r="AM10" s="8">
        <f t="shared" si="2"/>
        <v>0</v>
      </c>
      <c r="AN10" s="8">
        <f t="shared" si="2"/>
        <v>0</v>
      </c>
      <c r="AO10" s="8">
        <f t="shared" si="2"/>
        <v>0</v>
      </c>
    </row>
    <row r="11" spans="1:41" ht="15.5" x14ac:dyDescent="0.35">
      <c r="A11" s="19" t="s">
        <v>29</v>
      </c>
      <c r="B11" s="8">
        <v>3900240</v>
      </c>
      <c r="C11" s="25">
        <f>SUM(C6:C10)</f>
        <v>21060</v>
      </c>
      <c r="D11" s="25">
        <f t="shared" ref="D11:H11" si="3">SUM(D6:D10)</f>
        <v>10448</v>
      </c>
      <c r="E11" s="25">
        <f t="shared" si="3"/>
        <v>0</v>
      </c>
      <c r="F11" s="25">
        <f t="shared" si="3"/>
        <v>459479</v>
      </c>
      <c r="G11" s="25">
        <f t="shared" si="3"/>
        <v>613080</v>
      </c>
      <c r="H11" s="25">
        <f t="shared" si="3"/>
        <v>0</v>
      </c>
      <c r="I11" s="25">
        <f>SUM(I6:I10)</f>
        <v>1104067</v>
      </c>
      <c r="N11" s="19" t="s">
        <v>29</v>
      </c>
      <c r="O11" s="8">
        <v>4492327</v>
      </c>
      <c r="P11" s="28">
        <f>SUM(P6:P10)</f>
        <v>21060</v>
      </c>
      <c r="Q11" s="28">
        <f t="shared" ref="Q11:U11" si="4">SUM(Q6:Q10)</f>
        <v>10448</v>
      </c>
      <c r="R11" s="28">
        <f t="shared" si="4"/>
        <v>0</v>
      </c>
      <c r="S11" s="28">
        <f t="shared" si="4"/>
        <v>356799</v>
      </c>
      <c r="T11" s="28">
        <f t="shared" si="4"/>
        <v>613080</v>
      </c>
      <c r="U11" s="28">
        <f t="shared" si="4"/>
        <v>0</v>
      </c>
      <c r="V11" s="28">
        <f>SUM(P11:U11)</f>
        <v>1001387</v>
      </c>
      <c r="AG11" s="87"/>
    </row>
    <row r="13" spans="1:41" ht="23.5" x14ac:dyDescent="0.55000000000000004">
      <c r="A13" s="56" t="s">
        <v>32</v>
      </c>
      <c r="N13" s="56" t="s">
        <v>32</v>
      </c>
      <c r="AG13" s="56" t="s">
        <v>32</v>
      </c>
    </row>
    <row r="14" spans="1:41" x14ac:dyDescent="0.35">
      <c r="A14" s="17"/>
      <c r="B14" s="22" t="s">
        <v>33</v>
      </c>
      <c r="C14" s="22" t="s">
        <v>5</v>
      </c>
      <c r="D14" s="22" t="s">
        <v>7</v>
      </c>
      <c r="E14" s="22" t="s">
        <v>8</v>
      </c>
      <c r="F14" s="22" t="s">
        <v>9</v>
      </c>
      <c r="G14" s="22" t="s">
        <v>10</v>
      </c>
      <c r="H14" s="22" t="s">
        <v>11</v>
      </c>
      <c r="I14" s="22" t="s">
        <v>4</v>
      </c>
      <c r="N14" s="17"/>
      <c r="O14" s="22" t="s">
        <v>33</v>
      </c>
      <c r="P14" s="22" t="s">
        <v>5</v>
      </c>
      <c r="Q14" s="22" t="s">
        <v>7</v>
      </c>
      <c r="R14" s="22" t="s">
        <v>8</v>
      </c>
      <c r="S14" s="22" t="s">
        <v>9</v>
      </c>
      <c r="T14" s="22" t="s">
        <v>10</v>
      </c>
      <c r="U14" s="22" t="s">
        <v>11</v>
      </c>
      <c r="V14" s="22" t="s">
        <v>4</v>
      </c>
      <c r="AG14" s="17"/>
      <c r="AH14" s="22" t="s">
        <v>33</v>
      </c>
      <c r="AI14" s="22" t="s">
        <v>5</v>
      </c>
      <c r="AJ14" s="22" t="s">
        <v>7</v>
      </c>
      <c r="AK14" s="22" t="s">
        <v>8</v>
      </c>
      <c r="AL14" s="22" t="s">
        <v>9</v>
      </c>
      <c r="AM14" s="22" t="s">
        <v>10</v>
      </c>
      <c r="AN14" s="22" t="s">
        <v>11</v>
      </c>
      <c r="AO14" s="22" t="s">
        <v>4</v>
      </c>
    </row>
    <row r="15" spans="1:41" ht="29" x14ac:dyDescent="0.35">
      <c r="A15" s="58"/>
      <c r="B15" s="6" t="s">
        <v>34</v>
      </c>
      <c r="C15" s="5" t="s">
        <v>18</v>
      </c>
      <c r="D15" s="6" t="s">
        <v>46</v>
      </c>
      <c r="E15" s="6" t="s">
        <v>20</v>
      </c>
      <c r="F15" s="6" t="s">
        <v>21</v>
      </c>
      <c r="G15" s="6" t="s">
        <v>22</v>
      </c>
      <c r="H15" s="6" t="s">
        <v>23</v>
      </c>
      <c r="I15" s="7" t="s">
        <v>12</v>
      </c>
      <c r="N15" s="58"/>
      <c r="O15" s="6" t="s">
        <v>34</v>
      </c>
      <c r="P15" s="5" t="s">
        <v>18</v>
      </c>
      <c r="Q15" s="6" t="s">
        <v>46</v>
      </c>
      <c r="R15" s="6" t="s">
        <v>20</v>
      </c>
      <c r="S15" s="6" t="s">
        <v>21</v>
      </c>
      <c r="T15" s="6" t="s">
        <v>22</v>
      </c>
      <c r="U15" s="6" t="s">
        <v>23</v>
      </c>
      <c r="V15" s="7" t="s">
        <v>12</v>
      </c>
      <c r="AG15" s="58"/>
      <c r="AH15" s="6" t="s">
        <v>34</v>
      </c>
      <c r="AI15" s="5" t="s">
        <v>18</v>
      </c>
      <c r="AJ15" s="6" t="s">
        <v>46</v>
      </c>
      <c r="AK15" s="6" t="s">
        <v>20</v>
      </c>
      <c r="AL15" s="6" t="s">
        <v>21</v>
      </c>
      <c r="AM15" s="6" t="s">
        <v>22</v>
      </c>
      <c r="AN15" s="6" t="s">
        <v>23</v>
      </c>
      <c r="AO15" s="7" t="s">
        <v>12</v>
      </c>
    </row>
    <row r="16" spans="1:41" x14ac:dyDescent="0.35">
      <c r="A16" s="4" t="s">
        <v>35</v>
      </c>
      <c r="B16" s="8">
        <v>482195</v>
      </c>
      <c r="C16" s="8">
        <v>2318</v>
      </c>
      <c r="D16" s="8">
        <v>0</v>
      </c>
      <c r="E16" s="8">
        <v>0</v>
      </c>
      <c r="F16" s="8">
        <v>0</v>
      </c>
      <c r="G16" s="8">
        <v>562365</v>
      </c>
      <c r="H16" s="8">
        <v>0</v>
      </c>
      <c r="I16" s="8">
        <v>564683</v>
      </c>
      <c r="N16" s="4" t="s">
        <v>35</v>
      </c>
      <c r="O16" s="8">
        <v>604280</v>
      </c>
      <c r="P16" s="8">
        <v>11880</v>
      </c>
      <c r="Q16" s="8">
        <v>89527</v>
      </c>
      <c r="R16" s="8">
        <v>0</v>
      </c>
      <c r="S16" s="8">
        <v>2760</v>
      </c>
      <c r="T16" s="8">
        <v>628910</v>
      </c>
      <c r="U16" s="8">
        <v>0</v>
      </c>
      <c r="V16" s="8">
        <v>733077</v>
      </c>
      <c r="AG16" s="4" t="s">
        <v>35</v>
      </c>
      <c r="AH16" s="8"/>
      <c r="AI16" s="8"/>
      <c r="AJ16" s="8"/>
      <c r="AK16" s="8"/>
      <c r="AL16" s="8"/>
      <c r="AM16" s="8"/>
      <c r="AN16" s="8"/>
      <c r="AO16" s="8">
        <f>SUM(AI16:AN16)</f>
        <v>0</v>
      </c>
    </row>
    <row r="17" spans="1:42" x14ac:dyDescent="0.35">
      <c r="A17" s="4" t="s">
        <v>36</v>
      </c>
      <c r="B17" s="8">
        <v>673562</v>
      </c>
      <c r="C17" s="8">
        <v>20577</v>
      </c>
      <c r="D17" s="8">
        <v>112676</v>
      </c>
      <c r="E17" s="8">
        <v>0</v>
      </c>
      <c r="F17" s="8">
        <v>1533</v>
      </c>
      <c r="G17" s="8">
        <v>642455</v>
      </c>
      <c r="H17" s="8">
        <v>190</v>
      </c>
      <c r="I17" s="8">
        <v>777430</v>
      </c>
      <c r="N17" s="4" t="s">
        <v>36</v>
      </c>
      <c r="O17" s="8">
        <v>530151</v>
      </c>
      <c r="P17" s="8">
        <v>23343</v>
      </c>
      <c r="Q17" s="8">
        <v>26702</v>
      </c>
      <c r="R17" s="8">
        <v>5290</v>
      </c>
      <c r="S17" s="8">
        <v>2716</v>
      </c>
      <c r="T17" s="8">
        <v>578850</v>
      </c>
      <c r="U17" s="8">
        <v>1359</v>
      </c>
      <c r="V17" s="8">
        <v>638260</v>
      </c>
      <c r="AG17" s="4" t="s">
        <v>36</v>
      </c>
      <c r="AH17" s="8"/>
      <c r="AI17" s="8"/>
      <c r="AJ17" s="8"/>
      <c r="AK17" s="8"/>
      <c r="AL17" s="8"/>
      <c r="AM17" s="8"/>
      <c r="AN17" s="8"/>
      <c r="AO17" s="8">
        <f t="shared" ref="AO17:AO21" si="5">SUM(AI17:AN17)</f>
        <v>0</v>
      </c>
    </row>
    <row r="18" spans="1:42" x14ac:dyDescent="0.35">
      <c r="A18" s="4" t="s">
        <v>37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N18" s="4" t="s">
        <v>37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AG18" s="4" t="s">
        <v>37</v>
      </c>
      <c r="AH18" s="8"/>
      <c r="AI18" s="8"/>
      <c r="AJ18" s="8"/>
      <c r="AK18" s="8"/>
      <c r="AL18" s="8"/>
      <c r="AM18" s="8"/>
      <c r="AN18" s="8"/>
      <c r="AO18" s="8">
        <f t="shared" si="5"/>
        <v>0</v>
      </c>
    </row>
    <row r="19" spans="1:42" x14ac:dyDescent="0.35">
      <c r="A19" s="4" t="s">
        <v>38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N19" s="4" t="s">
        <v>38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AG19" s="4" t="s">
        <v>38</v>
      </c>
      <c r="AH19" s="8"/>
      <c r="AI19" s="8"/>
      <c r="AJ19" s="8"/>
      <c r="AK19" s="8"/>
      <c r="AL19" s="8"/>
      <c r="AM19" s="8"/>
      <c r="AN19" s="8"/>
      <c r="AO19" s="8">
        <f t="shared" si="5"/>
        <v>0</v>
      </c>
    </row>
    <row r="20" spans="1:42" x14ac:dyDescent="0.35">
      <c r="A20" s="4" t="s">
        <v>39</v>
      </c>
      <c r="B20" s="8">
        <v>62130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N20" s="4" t="s">
        <v>39</v>
      </c>
      <c r="O20" s="8">
        <v>64611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AG20" s="4" t="s">
        <v>39</v>
      </c>
      <c r="AH20" s="8"/>
      <c r="AI20" s="8"/>
      <c r="AJ20" s="8"/>
      <c r="AK20" s="8"/>
      <c r="AL20" s="8"/>
      <c r="AM20" s="8"/>
      <c r="AN20" s="8"/>
      <c r="AO20" s="8">
        <f t="shared" si="5"/>
        <v>0</v>
      </c>
    </row>
    <row r="21" spans="1:42" x14ac:dyDescent="0.35">
      <c r="A21" s="4" t="s">
        <v>40</v>
      </c>
      <c r="B21" s="8">
        <v>202627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N21" s="4" t="s">
        <v>40</v>
      </c>
      <c r="O21" s="8">
        <v>246368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AG21" s="4" t="s">
        <v>40</v>
      </c>
      <c r="AH21" s="8"/>
      <c r="AI21" s="8"/>
      <c r="AJ21" s="8"/>
      <c r="AK21" s="8"/>
      <c r="AL21" s="8"/>
      <c r="AM21" s="8"/>
      <c r="AN21" s="8"/>
      <c r="AO21" s="8">
        <f t="shared" si="5"/>
        <v>0</v>
      </c>
    </row>
    <row r="22" spans="1:42" x14ac:dyDescent="0.35">
      <c r="A22" s="4" t="s">
        <v>29</v>
      </c>
      <c r="B22" s="8">
        <v>1420514</v>
      </c>
      <c r="C22" s="8">
        <v>22895</v>
      </c>
      <c r="D22" s="8">
        <v>112676</v>
      </c>
      <c r="E22" s="8">
        <v>0</v>
      </c>
      <c r="F22" s="8">
        <v>1533</v>
      </c>
      <c r="G22" s="8">
        <v>1204820</v>
      </c>
      <c r="H22" s="8">
        <v>190</v>
      </c>
      <c r="I22" s="8">
        <v>1342113</v>
      </c>
      <c r="N22" s="4" t="s">
        <v>29</v>
      </c>
      <c r="O22" s="8">
        <v>1445410</v>
      </c>
      <c r="P22" s="8">
        <v>35223</v>
      </c>
      <c r="Q22" s="8">
        <v>116229</v>
      </c>
      <c r="R22" s="8">
        <v>5290</v>
      </c>
      <c r="S22" s="8">
        <v>5476</v>
      </c>
      <c r="T22" s="8">
        <v>1207760</v>
      </c>
      <c r="U22" s="8">
        <v>1359</v>
      </c>
      <c r="V22" s="8">
        <v>1371337</v>
      </c>
      <c r="AG22" s="4" t="s">
        <v>29</v>
      </c>
      <c r="AH22" s="8">
        <f>SUM(AH16:AH21)</f>
        <v>0</v>
      </c>
      <c r="AI22" s="8">
        <f t="shared" ref="AI22:AO22" si="6">SUM(AI16:AI21)</f>
        <v>0</v>
      </c>
      <c r="AJ22" s="8">
        <f t="shared" si="6"/>
        <v>0</v>
      </c>
      <c r="AK22" s="8">
        <f t="shared" si="6"/>
        <v>0</v>
      </c>
      <c r="AL22" s="8">
        <f t="shared" si="6"/>
        <v>0</v>
      </c>
      <c r="AM22" s="8">
        <f t="shared" si="6"/>
        <v>0</v>
      </c>
      <c r="AN22" s="8">
        <f t="shared" si="6"/>
        <v>0</v>
      </c>
      <c r="AO22" s="8">
        <f t="shared" si="6"/>
        <v>0</v>
      </c>
    </row>
    <row r="23" spans="1:42" ht="15.5" x14ac:dyDescent="0.35">
      <c r="A23" s="88"/>
      <c r="N23" s="88"/>
      <c r="AG23" s="88"/>
    </row>
    <row r="25" spans="1:42" ht="23.5" x14ac:dyDescent="0.55000000000000004">
      <c r="A25" s="56" t="s">
        <v>43</v>
      </c>
      <c r="N25" s="56" t="s">
        <v>43</v>
      </c>
      <c r="AG25" s="56" t="s">
        <v>43</v>
      </c>
    </row>
    <row r="26" spans="1:42" x14ac:dyDescent="0.35">
      <c r="A26" s="36"/>
      <c r="B26" s="29" t="s">
        <v>5</v>
      </c>
      <c r="C26" s="29" t="s">
        <v>7</v>
      </c>
      <c r="D26" s="29" t="s">
        <v>8</v>
      </c>
      <c r="E26" s="29" t="s">
        <v>9</v>
      </c>
      <c r="F26" s="29" t="s">
        <v>10</v>
      </c>
      <c r="G26" s="29" t="s">
        <v>11</v>
      </c>
      <c r="H26" s="29" t="s">
        <v>44</v>
      </c>
      <c r="I26" s="29" t="s">
        <v>45</v>
      </c>
      <c r="J26" s="29" t="s">
        <v>12</v>
      </c>
      <c r="N26" s="36"/>
      <c r="O26" s="29" t="s">
        <v>5</v>
      </c>
      <c r="P26" s="29" t="s">
        <v>7</v>
      </c>
      <c r="Q26" s="29" t="s">
        <v>8</v>
      </c>
      <c r="R26" s="29" t="s">
        <v>9</v>
      </c>
      <c r="S26" s="29" t="s">
        <v>10</v>
      </c>
      <c r="T26" s="29" t="s">
        <v>11</v>
      </c>
      <c r="U26" s="29" t="s">
        <v>44</v>
      </c>
      <c r="V26" s="29" t="s">
        <v>45</v>
      </c>
      <c r="W26" s="29" t="s">
        <v>12</v>
      </c>
      <c r="AG26" s="36"/>
      <c r="AH26" s="29" t="s">
        <v>5</v>
      </c>
      <c r="AI26" s="29" t="s">
        <v>7</v>
      </c>
      <c r="AJ26" s="29" t="s">
        <v>8</v>
      </c>
      <c r="AK26" s="29" t="s">
        <v>9</v>
      </c>
      <c r="AL26" s="29" t="s">
        <v>10</v>
      </c>
      <c r="AM26" s="29" t="s">
        <v>11</v>
      </c>
      <c r="AN26" s="29" t="s">
        <v>44</v>
      </c>
      <c r="AO26" s="29" t="s">
        <v>45</v>
      </c>
      <c r="AP26" s="29" t="s">
        <v>12</v>
      </c>
    </row>
    <row r="27" spans="1:42" ht="29" x14ac:dyDescent="0.35">
      <c r="A27" s="58"/>
      <c r="B27" s="6" t="s">
        <v>18</v>
      </c>
      <c r="C27" s="6" t="s">
        <v>19</v>
      </c>
      <c r="D27" s="6" t="s">
        <v>20</v>
      </c>
      <c r="E27" s="6" t="s">
        <v>83</v>
      </c>
      <c r="F27" s="6" t="s">
        <v>22</v>
      </c>
      <c r="G27" s="6" t="s">
        <v>23</v>
      </c>
      <c r="H27" s="10" t="s">
        <v>44</v>
      </c>
      <c r="I27" s="10" t="s">
        <v>45</v>
      </c>
      <c r="J27" s="7" t="s">
        <v>12</v>
      </c>
      <c r="N27" s="58"/>
      <c r="O27" s="6" t="s">
        <v>18</v>
      </c>
      <c r="P27" s="6" t="s">
        <v>19</v>
      </c>
      <c r="Q27" s="6" t="s">
        <v>20</v>
      </c>
      <c r="R27" s="6" t="s">
        <v>83</v>
      </c>
      <c r="S27" s="6" t="s">
        <v>22</v>
      </c>
      <c r="T27" s="6" t="s">
        <v>23</v>
      </c>
      <c r="U27" s="10" t="s">
        <v>44</v>
      </c>
      <c r="V27" s="10" t="s">
        <v>45</v>
      </c>
      <c r="W27" s="7" t="s">
        <v>12</v>
      </c>
      <c r="AG27" s="58"/>
      <c r="AH27" s="6" t="s">
        <v>18</v>
      </c>
      <c r="AI27" s="6" t="s">
        <v>19</v>
      </c>
      <c r="AJ27" s="6" t="s">
        <v>20</v>
      </c>
      <c r="AK27" s="6" t="s">
        <v>83</v>
      </c>
      <c r="AL27" s="6" t="s">
        <v>22</v>
      </c>
      <c r="AM27" s="6" t="s">
        <v>23</v>
      </c>
      <c r="AN27" s="10" t="s">
        <v>44</v>
      </c>
      <c r="AO27" s="10" t="s">
        <v>45</v>
      </c>
      <c r="AP27" s="7" t="s">
        <v>12</v>
      </c>
    </row>
    <row r="28" spans="1:42" x14ac:dyDescent="0.35">
      <c r="A28" s="4" t="s">
        <v>49</v>
      </c>
      <c r="B28" s="8">
        <v>70408</v>
      </c>
      <c r="C28" s="8">
        <v>0</v>
      </c>
      <c r="D28" s="8">
        <v>0</v>
      </c>
      <c r="E28" s="8">
        <v>25059</v>
      </c>
      <c r="F28" s="8">
        <v>0</v>
      </c>
      <c r="G28" s="8">
        <v>0</v>
      </c>
      <c r="H28" s="8">
        <v>0</v>
      </c>
      <c r="I28" s="8">
        <v>28338</v>
      </c>
      <c r="J28" s="8">
        <v>123805</v>
      </c>
      <c r="N28" s="4" t="s">
        <v>49</v>
      </c>
      <c r="O28" s="8">
        <v>73255</v>
      </c>
      <c r="P28" s="8">
        <v>0</v>
      </c>
      <c r="Q28" s="8">
        <v>0</v>
      </c>
      <c r="R28" s="8">
        <v>23177</v>
      </c>
      <c r="S28" s="8">
        <v>0</v>
      </c>
      <c r="T28" s="8">
        <v>0</v>
      </c>
      <c r="U28" s="8">
        <v>0</v>
      </c>
      <c r="V28" s="8">
        <v>28224</v>
      </c>
      <c r="W28" s="8">
        <v>124656</v>
      </c>
      <c r="AG28" s="4" t="s">
        <v>49</v>
      </c>
      <c r="AH28" s="8"/>
      <c r="AI28" s="8"/>
      <c r="AJ28" s="8"/>
      <c r="AK28" s="8"/>
      <c r="AL28" s="8"/>
      <c r="AM28" s="8"/>
      <c r="AN28" s="8"/>
      <c r="AO28" s="8"/>
      <c r="AP28" s="8">
        <f>SUM(AH28:AO28)</f>
        <v>0</v>
      </c>
    </row>
    <row r="29" spans="1:42" x14ac:dyDescent="0.35">
      <c r="A29" s="4" t="s">
        <v>50</v>
      </c>
      <c r="B29" s="8">
        <v>256911</v>
      </c>
      <c r="C29" s="8">
        <v>0</v>
      </c>
      <c r="D29" s="8">
        <v>285815</v>
      </c>
      <c r="E29" s="27">
        <v>5998749</v>
      </c>
      <c r="F29" s="27">
        <v>1357452</v>
      </c>
      <c r="G29" s="27">
        <v>0</v>
      </c>
      <c r="H29" s="8">
        <v>184993</v>
      </c>
      <c r="I29" s="8">
        <v>2510238</v>
      </c>
      <c r="J29" s="8">
        <v>10710635</v>
      </c>
      <c r="N29" s="4" t="s">
        <v>50</v>
      </c>
      <c r="O29" s="8">
        <v>299034</v>
      </c>
      <c r="P29" s="8">
        <v>0</v>
      </c>
      <c r="Q29" s="8">
        <v>219030</v>
      </c>
      <c r="R29" s="27">
        <v>5998749</v>
      </c>
      <c r="S29" s="8">
        <v>1305527</v>
      </c>
      <c r="T29" s="8">
        <v>59037</v>
      </c>
      <c r="U29" s="8">
        <v>195737</v>
      </c>
      <c r="V29" s="35">
        <v>2510238</v>
      </c>
      <c r="W29" s="8">
        <v>11017444</v>
      </c>
      <c r="AG29" s="4" t="s">
        <v>50</v>
      </c>
      <c r="AH29" s="8"/>
      <c r="AI29" s="8"/>
      <c r="AJ29" s="8"/>
      <c r="AK29" s="8"/>
      <c r="AL29" s="8"/>
      <c r="AM29" s="8"/>
      <c r="AN29" s="8"/>
      <c r="AO29" s="8"/>
      <c r="AP29" s="8">
        <f t="shared" ref="AP29:AP35" si="7">SUM(AH29:AO29)</f>
        <v>0</v>
      </c>
    </row>
    <row r="30" spans="1:42" x14ac:dyDescent="0.35">
      <c r="A30" s="4" t="s">
        <v>51</v>
      </c>
      <c r="B30" s="8">
        <v>75761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179394</v>
      </c>
      <c r="I30" s="8">
        <v>229248</v>
      </c>
      <c r="J30" s="8">
        <v>484403</v>
      </c>
      <c r="N30" s="4" t="s">
        <v>51</v>
      </c>
      <c r="O30" s="8">
        <v>137384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200377</v>
      </c>
      <c r="V30" s="8">
        <v>224462</v>
      </c>
      <c r="W30" s="8">
        <v>562223</v>
      </c>
      <c r="AG30" s="4" t="s">
        <v>51</v>
      </c>
      <c r="AH30" s="8"/>
      <c r="AI30" s="8"/>
      <c r="AJ30" s="8"/>
      <c r="AK30" s="8"/>
      <c r="AL30" s="8"/>
      <c r="AM30" s="8"/>
      <c r="AN30" s="8"/>
      <c r="AO30" s="8"/>
      <c r="AP30" s="8">
        <f t="shared" si="7"/>
        <v>0</v>
      </c>
    </row>
    <row r="31" spans="1:42" x14ac:dyDescent="0.35">
      <c r="A31" s="4" t="s">
        <v>52</v>
      </c>
      <c r="B31" s="8">
        <v>2371800</v>
      </c>
      <c r="C31" s="8">
        <v>0</v>
      </c>
      <c r="D31" s="8">
        <v>0</v>
      </c>
      <c r="E31" s="8">
        <v>587291</v>
      </c>
      <c r="F31" s="8">
        <v>0</v>
      </c>
      <c r="G31" s="8">
        <v>0</v>
      </c>
      <c r="H31" s="8">
        <v>0</v>
      </c>
      <c r="I31" s="8">
        <v>70484</v>
      </c>
      <c r="J31" s="8">
        <v>3029575</v>
      </c>
      <c r="N31" s="4" t="s">
        <v>52</v>
      </c>
      <c r="O31" s="8">
        <v>2281433</v>
      </c>
      <c r="P31" s="8">
        <v>0</v>
      </c>
      <c r="Q31" s="8">
        <v>0</v>
      </c>
      <c r="R31" s="8">
        <v>545504</v>
      </c>
      <c r="S31" s="8">
        <v>0</v>
      </c>
      <c r="T31" s="8">
        <v>0</v>
      </c>
      <c r="U31" s="8">
        <v>0</v>
      </c>
      <c r="V31" s="8">
        <v>73919</v>
      </c>
      <c r="W31" s="8">
        <v>2900856</v>
      </c>
      <c r="AG31" s="4" t="s">
        <v>52</v>
      </c>
      <c r="AH31" s="8"/>
      <c r="AI31" s="8"/>
      <c r="AJ31" s="8"/>
      <c r="AK31" s="8"/>
      <c r="AL31" s="8"/>
      <c r="AM31" s="8"/>
      <c r="AN31" s="8"/>
      <c r="AO31" s="8"/>
      <c r="AP31" s="8">
        <f t="shared" si="7"/>
        <v>0</v>
      </c>
    </row>
    <row r="32" spans="1:42" x14ac:dyDescent="0.35">
      <c r="A32" s="4" t="s">
        <v>53</v>
      </c>
      <c r="B32" s="8">
        <v>101646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178516</v>
      </c>
      <c r="I32" s="8">
        <v>1718945</v>
      </c>
      <c r="J32" s="8">
        <v>1999107</v>
      </c>
      <c r="N32" s="4" t="s">
        <v>53</v>
      </c>
      <c r="O32" s="8">
        <v>95246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192407</v>
      </c>
      <c r="V32" s="8">
        <v>985310</v>
      </c>
      <c r="W32" s="8">
        <v>1272964</v>
      </c>
      <c r="AG32" s="4" t="s">
        <v>53</v>
      </c>
      <c r="AH32" s="8"/>
      <c r="AI32" s="8"/>
      <c r="AJ32" s="8"/>
      <c r="AK32" s="8"/>
      <c r="AL32" s="8"/>
      <c r="AM32" s="8"/>
      <c r="AN32" s="8"/>
      <c r="AO32" s="8"/>
      <c r="AP32" s="8">
        <f t="shared" si="7"/>
        <v>0</v>
      </c>
    </row>
    <row r="33" spans="1:42" x14ac:dyDescent="0.35">
      <c r="A33" s="4" t="s">
        <v>54</v>
      </c>
      <c r="B33" s="8">
        <v>6815</v>
      </c>
      <c r="C33" s="8">
        <v>0</v>
      </c>
      <c r="D33" s="8">
        <v>0</v>
      </c>
      <c r="E33" s="8">
        <v>0</v>
      </c>
      <c r="F33" s="8">
        <v>437027</v>
      </c>
      <c r="G33" s="8">
        <v>0</v>
      </c>
      <c r="H33" s="8">
        <v>145007</v>
      </c>
      <c r="I33" s="8">
        <v>945487</v>
      </c>
      <c r="J33" s="8">
        <v>1534336</v>
      </c>
      <c r="N33" s="4" t="s">
        <v>54</v>
      </c>
      <c r="O33" s="8">
        <v>7816</v>
      </c>
      <c r="P33" s="8">
        <v>0</v>
      </c>
      <c r="Q33" s="8">
        <v>0</v>
      </c>
      <c r="R33" s="8">
        <v>0</v>
      </c>
      <c r="S33" s="8">
        <v>449288</v>
      </c>
      <c r="T33" s="8">
        <v>0</v>
      </c>
      <c r="U33" s="8">
        <v>155546</v>
      </c>
      <c r="V33" s="8">
        <v>949750</v>
      </c>
      <c r="W33" s="8">
        <v>1562399</v>
      </c>
      <c r="AG33" s="4" t="s">
        <v>54</v>
      </c>
      <c r="AH33" s="8"/>
      <c r="AI33" s="8"/>
      <c r="AJ33" s="8"/>
      <c r="AK33" s="8"/>
      <c r="AL33" s="8"/>
      <c r="AM33" s="8"/>
      <c r="AN33" s="8"/>
      <c r="AO33" s="8"/>
      <c r="AP33" s="8">
        <f t="shared" si="7"/>
        <v>0</v>
      </c>
    </row>
    <row r="34" spans="1:42" x14ac:dyDescent="0.35">
      <c r="A34" s="4" t="s">
        <v>55</v>
      </c>
      <c r="B34" s="8">
        <v>1922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507475</v>
      </c>
      <c r="I34" s="8">
        <v>121282</v>
      </c>
      <c r="J34" s="8">
        <v>630679</v>
      </c>
      <c r="N34" s="4" t="s">
        <v>55</v>
      </c>
      <c r="O34" s="8">
        <v>2117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538343</v>
      </c>
      <c r="V34" s="8">
        <v>119865</v>
      </c>
      <c r="W34" s="8">
        <v>660325</v>
      </c>
      <c r="AG34" s="4" t="s">
        <v>55</v>
      </c>
      <c r="AH34" s="8"/>
      <c r="AI34" s="8"/>
      <c r="AJ34" s="8"/>
      <c r="AK34" s="8"/>
      <c r="AL34" s="8"/>
      <c r="AM34" s="8"/>
      <c r="AN34" s="8"/>
      <c r="AO34" s="8"/>
      <c r="AP34" s="8">
        <f t="shared" si="7"/>
        <v>0</v>
      </c>
    </row>
    <row r="35" spans="1:42" x14ac:dyDescent="0.35">
      <c r="A35" s="4" t="s">
        <v>56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25042</v>
      </c>
      <c r="J35" s="8">
        <v>25042</v>
      </c>
      <c r="N35" s="4" t="s">
        <v>56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27421</v>
      </c>
      <c r="W35" s="8">
        <v>27421</v>
      </c>
      <c r="AG35" s="4" t="s">
        <v>56</v>
      </c>
      <c r="AH35" s="8"/>
      <c r="AI35" s="8"/>
      <c r="AJ35" s="8"/>
      <c r="AK35" s="8"/>
      <c r="AL35" s="8"/>
      <c r="AM35" s="8"/>
      <c r="AN35" s="8"/>
      <c r="AO35" s="8"/>
      <c r="AP35" s="8">
        <f t="shared" si="7"/>
        <v>0</v>
      </c>
    </row>
    <row r="36" spans="1:42" x14ac:dyDescent="0.35">
      <c r="A36" s="4" t="s">
        <v>29</v>
      </c>
      <c r="B36" s="8">
        <v>2885262</v>
      </c>
      <c r="C36" s="8">
        <v>0</v>
      </c>
      <c r="D36" s="8">
        <v>285815</v>
      </c>
      <c r="E36" s="31">
        <f>SUM(E28:E35)</f>
        <v>6611099</v>
      </c>
      <c r="F36" s="31">
        <f t="shared" ref="F36:G36" si="8">SUM(F28:F35)</f>
        <v>1794479</v>
      </c>
      <c r="G36" s="31">
        <f t="shared" si="8"/>
        <v>0</v>
      </c>
      <c r="H36" s="8">
        <v>1195385</v>
      </c>
      <c r="I36" s="8">
        <v>5649064</v>
      </c>
      <c r="J36" s="8">
        <v>18537581</v>
      </c>
      <c r="N36" s="4" t="s">
        <v>29</v>
      </c>
      <c r="O36" s="8">
        <v>2896285</v>
      </c>
      <c r="P36" s="8">
        <v>0</v>
      </c>
      <c r="Q36" s="8">
        <v>219030</v>
      </c>
      <c r="R36" s="28">
        <f>SUM(R28:R35)</f>
        <v>6567430</v>
      </c>
      <c r="S36" s="8">
        <v>1754815</v>
      </c>
      <c r="T36" s="8">
        <v>59037</v>
      </c>
      <c r="U36" s="8">
        <v>1282409</v>
      </c>
      <c r="V36" s="28">
        <f>SUM(V28:V35)</f>
        <v>4919189</v>
      </c>
      <c r="W36" s="8">
        <v>18128287</v>
      </c>
      <c r="AG36" s="4" t="s">
        <v>29</v>
      </c>
      <c r="AH36" s="8">
        <f>SUM(AH28:AH35)</f>
        <v>0</v>
      </c>
      <c r="AI36" s="8">
        <f t="shared" ref="AI36:AP36" si="9">SUM(AI28:AI35)</f>
        <v>0</v>
      </c>
      <c r="AJ36" s="8">
        <f t="shared" si="9"/>
        <v>0</v>
      </c>
      <c r="AK36" s="8">
        <f t="shared" si="9"/>
        <v>0</v>
      </c>
      <c r="AL36" s="8">
        <f t="shared" si="9"/>
        <v>0</v>
      </c>
      <c r="AM36" s="8">
        <f t="shared" si="9"/>
        <v>0</v>
      </c>
      <c r="AN36" s="8">
        <f t="shared" si="9"/>
        <v>0</v>
      </c>
      <c r="AO36" s="8">
        <f t="shared" si="9"/>
        <v>0</v>
      </c>
      <c r="AP36" s="8">
        <f t="shared" si="9"/>
        <v>0</v>
      </c>
    </row>
    <row r="37" spans="1:42" x14ac:dyDescent="0.35">
      <c r="A37" s="36"/>
      <c r="N37" s="36"/>
      <c r="AG37" s="36"/>
    </row>
    <row r="38" spans="1:42" x14ac:dyDescent="0.35">
      <c r="A38" s="12" t="s">
        <v>57</v>
      </c>
      <c r="B38" s="8">
        <f>SUM(B33:B35)</f>
        <v>8737</v>
      </c>
      <c r="C38" s="8">
        <f t="shared" ref="C38:J38" si="10">SUM(C33:C35)</f>
        <v>0</v>
      </c>
      <c r="D38" s="8">
        <f t="shared" si="10"/>
        <v>0</v>
      </c>
      <c r="E38" s="8">
        <f t="shared" si="10"/>
        <v>0</v>
      </c>
      <c r="F38" s="8">
        <f t="shared" si="10"/>
        <v>437027</v>
      </c>
      <c r="G38" s="8">
        <f t="shared" si="10"/>
        <v>0</v>
      </c>
      <c r="H38" s="8">
        <f t="shared" si="10"/>
        <v>652482</v>
      </c>
      <c r="I38" s="8">
        <f t="shared" si="10"/>
        <v>1091811</v>
      </c>
      <c r="J38" s="8">
        <f t="shared" si="10"/>
        <v>2190057</v>
      </c>
      <c r="N38" s="12" t="s">
        <v>57</v>
      </c>
      <c r="O38" s="8">
        <f>SUM(O33:O35)</f>
        <v>9933</v>
      </c>
      <c r="P38" s="8">
        <f t="shared" ref="P38:W38" si="11">SUM(P33:P35)</f>
        <v>0</v>
      </c>
      <c r="Q38" s="8">
        <f t="shared" si="11"/>
        <v>0</v>
      </c>
      <c r="R38" s="8">
        <f t="shared" si="11"/>
        <v>0</v>
      </c>
      <c r="S38" s="8">
        <f t="shared" si="11"/>
        <v>449288</v>
      </c>
      <c r="T38" s="8">
        <f t="shared" si="11"/>
        <v>0</v>
      </c>
      <c r="U38" s="8">
        <f t="shared" si="11"/>
        <v>693889</v>
      </c>
      <c r="V38" s="8">
        <f t="shared" si="11"/>
        <v>1097036</v>
      </c>
      <c r="W38" s="8">
        <f t="shared" si="11"/>
        <v>2250145</v>
      </c>
      <c r="AG38" s="12" t="s">
        <v>57</v>
      </c>
      <c r="AH38" s="8">
        <f>SUM(AH33:AH35)</f>
        <v>0</v>
      </c>
      <c r="AI38" s="8">
        <f t="shared" ref="AI38:AP38" si="12">SUM(AI33:AI35)</f>
        <v>0</v>
      </c>
      <c r="AJ38" s="8">
        <f t="shared" si="12"/>
        <v>0</v>
      </c>
      <c r="AK38" s="8">
        <f t="shared" si="12"/>
        <v>0</v>
      </c>
      <c r="AL38" s="8">
        <f t="shared" si="12"/>
        <v>0</v>
      </c>
      <c r="AM38" s="8">
        <f t="shared" si="12"/>
        <v>0</v>
      </c>
      <c r="AN38" s="8">
        <f t="shared" si="12"/>
        <v>0</v>
      </c>
      <c r="AO38" s="8">
        <f t="shared" si="12"/>
        <v>0</v>
      </c>
      <c r="AP38" s="8">
        <f t="shared" si="12"/>
        <v>0</v>
      </c>
    </row>
    <row r="55" spans="1:40" x14ac:dyDescent="0.35">
      <c r="A55" t="s">
        <v>2</v>
      </c>
      <c r="B55" s="3">
        <f>SUM( B6/1000)</f>
        <v>1055.498</v>
      </c>
      <c r="D55" s="4" t="s">
        <v>49</v>
      </c>
      <c r="E55" s="8">
        <f>SUM(J28/1000)</f>
        <v>123.80500000000001</v>
      </c>
      <c r="G55" s="5" t="s">
        <v>18</v>
      </c>
      <c r="H55" s="8">
        <f>SUM(B36/1000)</f>
        <v>2885.2620000000002</v>
      </c>
      <c r="N55" s="5" t="s">
        <v>2</v>
      </c>
      <c r="O55" s="8">
        <f>SUM(O6/1000)</f>
        <v>934.74099999999999</v>
      </c>
      <c r="Q55" s="4" t="s">
        <v>49</v>
      </c>
      <c r="R55" s="8">
        <f>SUM(W28/1000)</f>
        <v>124.65600000000001</v>
      </c>
      <c r="T55" s="5" t="s">
        <v>18</v>
      </c>
      <c r="U55" s="8">
        <f>SUM(O36/1000)</f>
        <v>2896.2849999999999</v>
      </c>
      <c r="AH55" s="3"/>
      <c r="AJ55" s="4" t="s">
        <v>49</v>
      </c>
      <c r="AK55" s="8">
        <f>SUM(AP28/1000)</f>
        <v>0</v>
      </c>
      <c r="AM55" s="5" t="s">
        <v>18</v>
      </c>
      <c r="AN55" s="8">
        <f>SUM(AH36/1000)</f>
        <v>0</v>
      </c>
    </row>
    <row r="56" spans="1:40" x14ac:dyDescent="0.35">
      <c r="A56" t="s">
        <v>3</v>
      </c>
      <c r="B56" s="3">
        <f t="shared" ref="B56:B59" si="13">SUM( B7/1000)</f>
        <v>3.0000000000000001E-3</v>
      </c>
      <c r="D56" s="4" t="s">
        <v>50</v>
      </c>
      <c r="E56" s="8">
        <f>SUM(J29/1000)</f>
        <v>10710.635</v>
      </c>
      <c r="G56" s="5" t="s">
        <v>120</v>
      </c>
      <c r="H56" s="8">
        <f>SUM(C36)</f>
        <v>0</v>
      </c>
      <c r="N56" s="5" t="s">
        <v>3</v>
      </c>
      <c r="O56" s="8">
        <f t="shared" ref="O56:O59" si="14">SUM(O7/1000)</f>
        <v>4.0000000000000001E-3</v>
      </c>
      <c r="Q56" s="4" t="s">
        <v>50</v>
      </c>
      <c r="R56" s="8">
        <f>SUM(W29/1000)</f>
        <v>11017.444</v>
      </c>
      <c r="T56" s="5" t="s">
        <v>120</v>
      </c>
      <c r="U56" s="8">
        <f>SUM(P36)</f>
        <v>0</v>
      </c>
      <c r="AH56" s="3"/>
      <c r="AJ56" s="4" t="s">
        <v>50</v>
      </c>
      <c r="AK56" s="8">
        <f>SUM(AP29/1000)</f>
        <v>0</v>
      </c>
      <c r="AM56" s="5" t="s">
        <v>120</v>
      </c>
      <c r="AN56" s="8">
        <f>SUM(AI36)</f>
        <v>0</v>
      </c>
    </row>
    <row r="57" spans="1:40" x14ac:dyDescent="0.35">
      <c r="A57" t="s">
        <v>26</v>
      </c>
      <c r="B57" s="3">
        <f t="shared" si="13"/>
        <v>1795.306</v>
      </c>
      <c r="D57" s="4" t="s">
        <v>51</v>
      </c>
      <c r="E57" s="8">
        <f>SUM(J30/1000)</f>
        <v>484.40300000000002</v>
      </c>
      <c r="G57" s="5" t="s">
        <v>59</v>
      </c>
      <c r="H57" s="8">
        <f>SUM(D36/1000)</f>
        <v>285.815</v>
      </c>
      <c r="N57" s="5" t="s">
        <v>26</v>
      </c>
      <c r="O57" s="8">
        <f t="shared" si="14"/>
        <v>2422.2919999999999</v>
      </c>
      <c r="Q57" s="4" t="s">
        <v>51</v>
      </c>
      <c r="R57" s="8">
        <f>SUM(W30/1000)</f>
        <v>562.22299999999996</v>
      </c>
      <c r="T57" s="5" t="s">
        <v>59</v>
      </c>
      <c r="U57" s="8">
        <f>SUM(Q36/1000)</f>
        <v>219.03</v>
      </c>
      <c r="AH57" s="3"/>
      <c r="AJ57" s="4" t="s">
        <v>51</v>
      </c>
      <c r="AK57" s="8">
        <f>SUM(AP30/1000)</f>
        <v>0</v>
      </c>
      <c r="AM57" s="5" t="s">
        <v>59</v>
      </c>
      <c r="AN57" s="8">
        <f>SUM(AJ36/1000)</f>
        <v>0</v>
      </c>
    </row>
    <row r="58" spans="1:40" x14ac:dyDescent="0.35">
      <c r="A58" t="s">
        <v>27</v>
      </c>
      <c r="B58" s="3">
        <f t="shared" si="13"/>
        <v>996.71799999999996</v>
      </c>
      <c r="D58" s="4" t="s">
        <v>52</v>
      </c>
      <c r="E58" s="8">
        <f>SUM(J31/1000)</f>
        <v>3029.5749999999998</v>
      </c>
      <c r="G58" s="5" t="s">
        <v>83</v>
      </c>
      <c r="H58" s="8">
        <f>SUM(E36/1000)</f>
        <v>6611.0990000000002</v>
      </c>
      <c r="N58" s="5" t="s">
        <v>27</v>
      </c>
      <c r="O58" s="8">
        <f t="shared" si="14"/>
        <v>1048.7349999999999</v>
      </c>
      <c r="Q58" s="4" t="s">
        <v>52</v>
      </c>
      <c r="R58" s="8">
        <f>SUM(W31/1000)</f>
        <v>2900.8560000000002</v>
      </c>
      <c r="T58" s="5" t="s">
        <v>125</v>
      </c>
      <c r="U58" s="8">
        <f>SUM(R36/1000)</f>
        <v>6567.43</v>
      </c>
      <c r="AH58" s="3"/>
      <c r="AJ58" s="4" t="s">
        <v>52</v>
      </c>
      <c r="AK58" s="8">
        <f>SUM(AP31/1000)</f>
        <v>0</v>
      </c>
      <c r="AM58" s="5" t="s">
        <v>83</v>
      </c>
      <c r="AN58" s="8">
        <f>SUM(AK36/1000)</f>
        <v>0</v>
      </c>
    </row>
    <row r="59" spans="1:40" x14ac:dyDescent="0.35">
      <c r="A59" t="s">
        <v>28</v>
      </c>
      <c r="B59" s="3">
        <f t="shared" si="13"/>
        <v>52.71</v>
      </c>
      <c r="D59" s="4" t="s">
        <v>53</v>
      </c>
      <c r="E59" s="8">
        <f>SUM(J32/1000)</f>
        <v>1999.107</v>
      </c>
      <c r="G59" s="5" t="s">
        <v>22</v>
      </c>
      <c r="H59" s="8">
        <f>SUM(F36/1000)</f>
        <v>1794.479</v>
      </c>
      <c r="N59" t="s">
        <v>28</v>
      </c>
      <c r="O59" s="3">
        <f t="shared" si="14"/>
        <v>86.555999999999997</v>
      </c>
      <c r="Q59" s="4" t="s">
        <v>53</v>
      </c>
      <c r="R59" s="8">
        <f>SUM(W32/1000)</f>
        <v>1272.9639999999999</v>
      </c>
      <c r="T59" s="5" t="s">
        <v>22</v>
      </c>
      <c r="U59" s="8">
        <f>SUM(S36/1000)</f>
        <v>1754.8150000000001</v>
      </c>
      <c r="AH59" s="3"/>
      <c r="AJ59" s="4" t="s">
        <v>53</v>
      </c>
      <c r="AK59" s="8">
        <f>SUM(AP32/1000)</f>
        <v>0</v>
      </c>
      <c r="AM59" s="5" t="s">
        <v>22</v>
      </c>
      <c r="AN59" s="8">
        <f>SUM(AL36/1000)</f>
        <v>0</v>
      </c>
    </row>
    <row r="60" spans="1:40" x14ac:dyDescent="0.35">
      <c r="D60" s="4" t="s">
        <v>60</v>
      </c>
      <c r="E60" s="8">
        <f>SUM(J38/1000)</f>
        <v>2190.0569999999998</v>
      </c>
      <c r="G60" s="5" t="s">
        <v>23</v>
      </c>
      <c r="H60" s="8">
        <f>SUM(G36)</f>
        <v>0</v>
      </c>
      <c r="Q60" s="4" t="s">
        <v>60</v>
      </c>
      <c r="R60" s="8">
        <f>SUM(W38/1000)</f>
        <v>2250.145</v>
      </c>
      <c r="T60" s="5" t="s">
        <v>23</v>
      </c>
      <c r="U60" s="8">
        <f>SUM(T36/1000)</f>
        <v>59.036999999999999</v>
      </c>
      <c r="AJ60" s="4" t="s">
        <v>60</v>
      </c>
      <c r="AK60" s="8">
        <f>SUM(AP38/1000)</f>
        <v>0</v>
      </c>
      <c r="AM60" s="5" t="s">
        <v>23</v>
      </c>
      <c r="AN60" s="8">
        <f>SUM(AM36)</f>
        <v>0</v>
      </c>
    </row>
    <row r="61" spans="1:40" x14ac:dyDescent="0.35">
      <c r="G61" s="5" t="s">
        <v>44</v>
      </c>
      <c r="H61" s="8">
        <f>SUM(H36/1000)</f>
        <v>1195.385</v>
      </c>
      <c r="T61" s="5" t="s">
        <v>44</v>
      </c>
      <c r="U61" s="8">
        <f>SUM(U36/1000)</f>
        <v>1282.4090000000001</v>
      </c>
      <c r="AM61" s="5" t="s">
        <v>44</v>
      </c>
      <c r="AN61" s="8">
        <f>SUM(AN36/1000)</f>
        <v>0</v>
      </c>
    </row>
    <row r="62" spans="1:40" x14ac:dyDescent="0.35">
      <c r="G62" s="5" t="s">
        <v>45</v>
      </c>
      <c r="H62" s="8">
        <f>SUM(I36/1000)</f>
        <v>5649.0640000000003</v>
      </c>
      <c r="T62" s="5" t="s">
        <v>45</v>
      </c>
      <c r="U62" s="8">
        <f>SUM(V36/1000)</f>
        <v>4919.1890000000003</v>
      </c>
      <c r="AM62" s="5" t="s">
        <v>45</v>
      </c>
      <c r="AN62" s="8">
        <f>SUM(AO36/1000)</f>
        <v>0</v>
      </c>
    </row>
    <row r="81" spans="5:18" x14ac:dyDescent="0.35">
      <c r="E81" s="4" t="s">
        <v>0</v>
      </c>
      <c r="F81" s="8">
        <f>SUM(B11/1000)</f>
        <v>3900.24</v>
      </c>
      <c r="Q81" s="4" t="s">
        <v>0</v>
      </c>
      <c r="R81" s="8">
        <f>SUM(O11/1000)</f>
        <v>4492.3270000000002</v>
      </c>
    </row>
    <row r="82" spans="5:18" x14ac:dyDescent="0.35">
      <c r="E82" s="4" t="s">
        <v>62</v>
      </c>
      <c r="F82" s="8">
        <f>SUM(I36/1000)</f>
        <v>5649.0640000000003</v>
      </c>
      <c r="Q82" s="4" t="s">
        <v>62</v>
      </c>
      <c r="R82" s="8">
        <f>SUM(V36/1000)</f>
        <v>4919.1890000000003</v>
      </c>
    </row>
  </sheetData>
  <pageMargins left="0.7" right="0.7" top="0.75" bottom="0.75" header="0.3" footer="0.3"/>
  <pageSetup paperSize="9" scale="1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870A3-413D-40EB-A26F-5FD0D146E405}">
  <sheetPr>
    <pageSetUpPr fitToPage="1"/>
  </sheetPr>
  <dimension ref="A1:AF88"/>
  <sheetViews>
    <sheetView showGridLines="0" topLeftCell="A36" zoomScale="50" zoomScaleNormal="50" zoomScaleSheetLayoutView="25" workbookViewId="0">
      <selection activeCell="B63" sqref="B63"/>
    </sheetView>
  </sheetViews>
  <sheetFormatPr defaultRowHeight="14.5" x14ac:dyDescent="0.35"/>
  <cols>
    <col min="1" max="1" width="42.54296875" customWidth="1"/>
    <col min="2" max="2" width="21.81640625" customWidth="1"/>
    <col min="3" max="3" width="23.54296875" customWidth="1"/>
    <col min="4" max="4" width="23" customWidth="1"/>
    <col min="5" max="5" width="19.81640625" customWidth="1"/>
    <col min="6" max="6" width="19.1796875" customWidth="1"/>
    <col min="7" max="7" width="20.453125" customWidth="1"/>
    <col min="8" max="8" width="16.1796875" customWidth="1"/>
    <col min="9" max="9" width="15.1796875" customWidth="1"/>
    <col min="10" max="10" width="18.1796875" customWidth="1"/>
    <col min="11" max="11" width="11.54296875" customWidth="1"/>
    <col min="12" max="12" width="40.81640625" customWidth="1"/>
    <col min="13" max="13" width="21.81640625" customWidth="1"/>
    <col min="14" max="14" width="24.453125" customWidth="1"/>
    <col min="15" max="15" width="21.453125" customWidth="1"/>
    <col min="16" max="16" width="21.81640625" customWidth="1"/>
    <col min="17" max="17" width="20.81640625" customWidth="1"/>
    <col min="18" max="18" width="17.1796875" customWidth="1"/>
    <col min="19" max="19" width="16.1796875" customWidth="1"/>
    <col min="20" max="20" width="21.1796875" customWidth="1"/>
    <col min="21" max="21" width="19" customWidth="1"/>
    <col min="23" max="23" width="43.36328125" customWidth="1"/>
    <col min="24" max="24" width="23.453125" customWidth="1"/>
    <col min="25" max="25" width="23.90625" customWidth="1"/>
    <col min="26" max="26" width="19.81640625" customWidth="1"/>
    <col min="27" max="27" width="20.1796875" customWidth="1"/>
    <col min="28" max="29" width="18.1796875" customWidth="1"/>
    <col min="30" max="30" width="14.453125" customWidth="1"/>
    <col min="31" max="31" width="15.453125" customWidth="1"/>
    <col min="32" max="32" width="11.90625" bestFit="1" customWidth="1"/>
  </cols>
  <sheetData>
    <row r="1" spans="1:31" ht="27.65" customHeight="1" x14ac:dyDescent="0.35">
      <c r="A1" s="61" t="s">
        <v>13</v>
      </c>
      <c r="L1" s="61" t="s">
        <v>14</v>
      </c>
      <c r="W1" s="61" t="s">
        <v>15</v>
      </c>
    </row>
    <row r="3" spans="1:31" ht="23.5" x14ac:dyDescent="0.55000000000000004">
      <c r="A3" s="59" t="s">
        <v>118</v>
      </c>
      <c r="L3" s="40" t="s">
        <v>118</v>
      </c>
      <c r="M3" s="52"/>
      <c r="N3" s="52"/>
      <c r="O3" s="52"/>
      <c r="P3" s="79"/>
      <c r="Q3" s="79"/>
      <c r="R3" s="79"/>
      <c r="S3" s="79"/>
      <c r="T3" s="79"/>
      <c r="W3" s="40" t="s">
        <v>118</v>
      </c>
      <c r="X3" s="52"/>
      <c r="Y3" s="52"/>
      <c r="Z3" s="52"/>
      <c r="AA3" s="79"/>
      <c r="AB3" s="79"/>
      <c r="AC3" s="79"/>
      <c r="AD3" s="79"/>
      <c r="AE3" s="79"/>
    </row>
    <row r="4" spans="1:31" x14ac:dyDescent="0.35">
      <c r="A4" s="34"/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0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29" x14ac:dyDescent="0.35">
      <c r="A5" s="17"/>
      <c r="B5" s="6" t="s">
        <v>0</v>
      </c>
      <c r="C5" s="6" t="s">
        <v>18</v>
      </c>
      <c r="D5" s="6" t="s">
        <v>24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12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4" t="s">
        <v>2</v>
      </c>
      <c r="B6" s="8">
        <v>0</v>
      </c>
      <c r="C6" s="20"/>
      <c r="D6" s="5"/>
      <c r="E6" s="5"/>
      <c r="F6" s="5"/>
      <c r="G6" s="5"/>
      <c r="H6" s="5"/>
      <c r="I6" s="5">
        <f>SUM(C6:H6)</f>
        <v>0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19" t="s">
        <v>3</v>
      </c>
      <c r="B7" s="8">
        <v>0</v>
      </c>
      <c r="C7" s="20"/>
      <c r="D7" s="5"/>
      <c r="E7" s="5"/>
      <c r="F7" s="5"/>
      <c r="G7" s="5"/>
      <c r="H7" s="5"/>
      <c r="I7" s="5">
        <f t="shared" ref="I7:I10" si="0">SUM(C7:H7)</f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1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2">SUM(Y7:AD7)</f>
        <v>0</v>
      </c>
    </row>
    <row r="8" spans="1:31" x14ac:dyDescent="0.35">
      <c r="A8" s="19" t="s">
        <v>26</v>
      </c>
      <c r="B8" s="8">
        <v>79361</v>
      </c>
      <c r="C8" s="21"/>
      <c r="D8" s="5"/>
      <c r="E8" s="5"/>
      <c r="F8" s="5"/>
      <c r="G8" s="5"/>
      <c r="H8" s="5"/>
      <c r="I8" s="5">
        <f t="shared" si="0"/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1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2"/>
        <v>0</v>
      </c>
    </row>
    <row r="9" spans="1:31" x14ac:dyDescent="0.35">
      <c r="A9" s="19" t="s">
        <v>27</v>
      </c>
      <c r="B9" s="8">
        <v>0</v>
      </c>
      <c r="C9" s="20"/>
      <c r="D9" s="5"/>
      <c r="E9" s="5"/>
      <c r="F9" s="5"/>
      <c r="G9" s="5"/>
      <c r="H9" s="5"/>
      <c r="I9" s="5">
        <f t="shared" si="0"/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1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2"/>
        <v>0</v>
      </c>
    </row>
    <row r="10" spans="1:31" x14ac:dyDescent="0.35">
      <c r="A10" s="4" t="s">
        <v>28</v>
      </c>
      <c r="B10" s="8">
        <v>6250</v>
      </c>
      <c r="C10" s="3"/>
      <c r="D10" s="5"/>
      <c r="E10" s="5"/>
      <c r="F10" s="5"/>
      <c r="G10" s="5"/>
      <c r="H10" s="5"/>
      <c r="I10" s="5">
        <f t="shared" si="0"/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1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2"/>
        <v>0</v>
      </c>
    </row>
    <row r="11" spans="1:31" x14ac:dyDescent="0.35">
      <c r="A11" s="19" t="s">
        <v>29</v>
      </c>
      <c r="B11" s="8">
        <v>85610</v>
      </c>
      <c r="C11" s="20">
        <f t="shared" ref="C11:H11" si="3">SUM(C6:C10)</f>
        <v>0</v>
      </c>
      <c r="D11" s="5">
        <f t="shared" si="3"/>
        <v>0</v>
      </c>
      <c r="E11" s="5">
        <f t="shared" si="3"/>
        <v>0</v>
      </c>
      <c r="F11" s="5">
        <f t="shared" si="3"/>
        <v>0</v>
      </c>
      <c r="G11" s="5">
        <f t="shared" si="3"/>
        <v>0</v>
      </c>
      <c r="H11" s="5">
        <f t="shared" si="3"/>
        <v>0</v>
      </c>
      <c r="I11" s="5">
        <f>SUM(C11:H11)</f>
        <v>0</v>
      </c>
      <c r="L11" s="4" t="s">
        <v>29</v>
      </c>
      <c r="M11" s="28">
        <f>SUM(M6:M10)</f>
        <v>0</v>
      </c>
      <c r="N11" s="28">
        <f t="shared" ref="N11:T11" si="4">SUM(N6:N10)</f>
        <v>0</v>
      </c>
      <c r="O11" s="28">
        <f t="shared" si="4"/>
        <v>0</v>
      </c>
      <c r="P11" s="28">
        <f t="shared" si="4"/>
        <v>0</v>
      </c>
      <c r="Q11" s="28">
        <f t="shared" si="4"/>
        <v>0</v>
      </c>
      <c r="R11" s="28">
        <f t="shared" si="4"/>
        <v>0</v>
      </c>
      <c r="S11" s="28">
        <f t="shared" si="4"/>
        <v>0</v>
      </c>
      <c r="T11" s="28">
        <f t="shared" si="4"/>
        <v>0</v>
      </c>
      <c r="W11" s="4" t="s">
        <v>29</v>
      </c>
      <c r="X11" s="28">
        <f>SUM(X6:X10)</f>
        <v>0</v>
      </c>
      <c r="Y11" s="28">
        <f t="shared" ref="Y11:AE11" si="5">SUM(Y6:Y10)</f>
        <v>0</v>
      </c>
      <c r="Z11" s="28">
        <f t="shared" si="5"/>
        <v>0</v>
      </c>
      <c r="AA11" s="28">
        <f t="shared" si="5"/>
        <v>0</v>
      </c>
      <c r="AB11" s="28">
        <f t="shared" si="5"/>
        <v>0</v>
      </c>
      <c r="AC11" s="28">
        <f t="shared" si="5"/>
        <v>0</v>
      </c>
      <c r="AD11" s="28">
        <f t="shared" si="5"/>
        <v>0</v>
      </c>
      <c r="AE11" s="28">
        <f t="shared" si="5"/>
        <v>0</v>
      </c>
    </row>
    <row r="12" spans="1:31" ht="18.649999999999999" customHeight="1" x14ac:dyDescent="0.35">
      <c r="A12" s="87"/>
      <c r="B12" s="87"/>
      <c r="C12" s="87"/>
      <c r="D12" s="87"/>
      <c r="L12" s="103"/>
      <c r="M12" s="103"/>
      <c r="N12" s="103"/>
      <c r="O12" s="103"/>
      <c r="W12" s="103"/>
      <c r="X12" s="103"/>
      <c r="Y12" s="103"/>
      <c r="Z12" s="103"/>
    </row>
    <row r="14" spans="1:31" ht="23.5" x14ac:dyDescent="0.55000000000000004">
      <c r="A14" s="56" t="s">
        <v>32</v>
      </c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x14ac:dyDescent="0.35">
      <c r="A15" s="17"/>
      <c r="B15" s="22" t="s">
        <v>33</v>
      </c>
      <c r="C15" s="22" t="s">
        <v>5</v>
      </c>
      <c r="D15" s="22" t="s">
        <v>7</v>
      </c>
      <c r="E15" s="22" t="s">
        <v>8</v>
      </c>
      <c r="F15" s="22" t="s">
        <v>9</v>
      </c>
      <c r="G15" s="22" t="s">
        <v>10</v>
      </c>
      <c r="H15" s="22" t="s">
        <v>11</v>
      </c>
      <c r="I15" s="22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29" x14ac:dyDescent="0.35">
      <c r="A16" s="58"/>
      <c r="B16" s="6" t="s">
        <v>34</v>
      </c>
      <c r="C16" s="5" t="s">
        <v>18</v>
      </c>
      <c r="D16" s="6" t="s">
        <v>46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12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88530</v>
      </c>
      <c r="C18" s="8">
        <v>3343</v>
      </c>
      <c r="D18" s="8">
        <v>0</v>
      </c>
      <c r="E18" s="8">
        <v>0</v>
      </c>
      <c r="F18" s="8">
        <v>217</v>
      </c>
      <c r="G18" s="8">
        <v>96537</v>
      </c>
      <c r="H18" s="8">
        <v>190</v>
      </c>
      <c r="I18" s="8">
        <v>100288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6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7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6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7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6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7"/>
        <v>0</v>
      </c>
    </row>
    <row r="21" spans="1:32" x14ac:dyDescent="0.35">
      <c r="A21" s="4" t="s">
        <v>39</v>
      </c>
      <c r="B21" s="8">
        <v>5636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6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7"/>
        <v>0</v>
      </c>
    </row>
    <row r="22" spans="1:32" x14ac:dyDescent="0.35">
      <c r="A22" s="4" t="s">
        <v>40</v>
      </c>
      <c r="B22" s="8">
        <v>21263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6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7"/>
        <v>0</v>
      </c>
    </row>
    <row r="23" spans="1:32" x14ac:dyDescent="0.35">
      <c r="A23" s="4" t="s">
        <v>29</v>
      </c>
      <c r="B23" s="8">
        <v>115429</v>
      </c>
      <c r="C23" s="8">
        <v>3343</v>
      </c>
      <c r="D23" s="8">
        <v>0</v>
      </c>
      <c r="E23" s="8">
        <v>0</v>
      </c>
      <c r="F23" s="8">
        <v>217</v>
      </c>
      <c r="G23" s="8">
        <v>96537</v>
      </c>
      <c r="H23" s="8">
        <v>190</v>
      </c>
      <c r="I23" s="8">
        <v>100288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6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7"/>
        <v>0</v>
      </c>
    </row>
    <row r="24" spans="1:32" ht="18.649999999999999" customHeight="1" x14ac:dyDescent="0.35">
      <c r="A24" s="88"/>
      <c r="B24" s="88"/>
      <c r="C24" s="88"/>
      <c r="D24" s="88"/>
      <c r="E24" s="101"/>
      <c r="F24" s="101"/>
      <c r="G24" s="101"/>
      <c r="H24" s="101"/>
      <c r="I24" s="101"/>
      <c r="L24" s="102"/>
      <c r="M24" s="102"/>
      <c r="N24" s="102"/>
      <c r="O24" s="102"/>
      <c r="P24" s="101"/>
      <c r="Q24" s="101"/>
      <c r="R24" s="101"/>
      <c r="S24" s="101"/>
      <c r="T24" s="101"/>
      <c r="W24" s="102"/>
      <c r="X24" s="102"/>
      <c r="Y24" s="102"/>
      <c r="Z24" s="102"/>
      <c r="AA24" s="101"/>
      <c r="AB24" s="101"/>
      <c r="AC24" s="101"/>
      <c r="AD24" s="101"/>
      <c r="AE24" s="101"/>
    </row>
    <row r="26" spans="1:32" ht="23.5" x14ac:dyDescent="0.55000000000000004">
      <c r="A26" s="56" t="s">
        <v>43</v>
      </c>
      <c r="L26" s="56" t="s">
        <v>43</v>
      </c>
      <c r="W26" s="56" t="s">
        <v>43</v>
      </c>
    </row>
    <row r="27" spans="1:32" x14ac:dyDescent="0.35">
      <c r="A27" s="36"/>
      <c r="B27" s="29" t="s">
        <v>5</v>
      </c>
      <c r="C27" s="29" t="s">
        <v>7</v>
      </c>
      <c r="D27" s="29" t="s">
        <v>8</v>
      </c>
      <c r="E27" s="29" t="s">
        <v>9</v>
      </c>
      <c r="F27" s="29" t="s">
        <v>10</v>
      </c>
      <c r="G27" s="29" t="s">
        <v>11</v>
      </c>
      <c r="H27" s="29" t="s">
        <v>44</v>
      </c>
      <c r="I27" s="29" t="s">
        <v>45</v>
      </c>
      <c r="J27" s="29" t="s">
        <v>12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58"/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12</v>
      </c>
      <c r="L28" s="58"/>
      <c r="M28" s="6" t="s">
        <v>18</v>
      </c>
      <c r="N28" s="6" t="s">
        <v>46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46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8">
        <v>5557</v>
      </c>
      <c r="C29" s="8">
        <v>0</v>
      </c>
      <c r="D29" s="8">
        <v>0</v>
      </c>
      <c r="E29" s="8">
        <v>2123</v>
      </c>
      <c r="F29" s="8">
        <v>0</v>
      </c>
      <c r="G29" s="8">
        <v>0</v>
      </c>
      <c r="H29" s="8">
        <v>0</v>
      </c>
      <c r="I29" s="8">
        <v>1635</v>
      </c>
      <c r="J29" s="8">
        <f>SUM(B29:I29)</f>
        <v>9315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 t="shared" ref="U29:U37" si="8">SUM(M30:T30)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8">
        <v>10747</v>
      </c>
      <c r="C30" s="8">
        <v>0</v>
      </c>
      <c r="D30" s="27">
        <v>1579</v>
      </c>
      <c r="E30" s="27">
        <v>0</v>
      </c>
      <c r="F30" s="8">
        <v>59326</v>
      </c>
      <c r="G30" s="8">
        <v>0</v>
      </c>
      <c r="H30" s="8">
        <v>31475</v>
      </c>
      <c r="I30" s="8">
        <v>100761</v>
      </c>
      <c r="J30" s="35">
        <f>SUM(B30:I30)</f>
        <v>203888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 t="shared" si="8"/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2867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15180</v>
      </c>
      <c r="I31" s="8">
        <v>19316</v>
      </c>
      <c r="J31" s="8">
        <f t="shared" ref="J31:J36" si="9">SUM(B31:I31)</f>
        <v>37363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si="8"/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10">SUM(X31:AE31)</f>
        <v>0</v>
      </c>
    </row>
    <row r="32" spans="1:32" x14ac:dyDescent="0.35">
      <c r="A32" s="4" t="s">
        <v>52</v>
      </c>
      <c r="B32" s="8">
        <v>173881</v>
      </c>
      <c r="C32" s="8">
        <v>0</v>
      </c>
      <c r="D32" s="8">
        <v>0</v>
      </c>
      <c r="E32" s="8">
        <v>42817</v>
      </c>
      <c r="F32" s="8">
        <v>0</v>
      </c>
      <c r="G32" s="8">
        <v>0</v>
      </c>
      <c r="H32" s="8">
        <v>0</v>
      </c>
      <c r="I32" s="27">
        <v>19417</v>
      </c>
      <c r="J32" s="35">
        <f t="shared" si="9"/>
        <v>236115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8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10"/>
        <v>0</v>
      </c>
    </row>
    <row r="33" spans="1:32" x14ac:dyDescent="0.35">
      <c r="A33" s="4" t="s">
        <v>53</v>
      </c>
      <c r="B33" s="8">
        <v>4638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6790</v>
      </c>
      <c r="I33" s="8">
        <v>69670</v>
      </c>
      <c r="J33" s="8">
        <f t="shared" si="9"/>
        <v>81098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8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10"/>
        <v>0</v>
      </c>
    </row>
    <row r="34" spans="1:32" x14ac:dyDescent="0.35">
      <c r="A34" s="4" t="s">
        <v>54</v>
      </c>
      <c r="B34" s="8">
        <v>191</v>
      </c>
      <c r="C34" s="8">
        <v>0</v>
      </c>
      <c r="D34" s="8">
        <v>0</v>
      </c>
      <c r="E34" s="8">
        <v>0</v>
      </c>
      <c r="F34" s="8">
        <v>52556</v>
      </c>
      <c r="G34" s="8">
        <v>0</v>
      </c>
      <c r="H34" s="8">
        <v>4899</v>
      </c>
      <c r="I34" s="8">
        <v>100890</v>
      </c>
      <c r="J34" s="8">
        <f t="shared" si="9"/>
        <v>158536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8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10"/>
        <v>0</v>
      </c>
    </row>
    <row r="35" spans="1:32" x14ac:dyDescent="0.35">
      <c r="A35" s="4" t="s">
        <v>55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45246</v>
      </c>
      <c r="I35" s="8">
        <v>12670</v>
      </c>
      <c r="J35" s="8">
        <f t="shared" si="9"/>
        <v>57916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8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10"/>
        <v>0</v>
      </c>
    </row>
    <row r="36" spans="1:32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27">
        <v>1806</v>
      </c>
      <c r="J36" s="35">
        <f t="shared" si="9"/>
        <v>1806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8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10"/>
        <v>0</v>
      </c>
    </row>
    <row r="37" spans="1:32" x14ac:dyDescent="0.35">
      <c r="A37" s="4" t="s">
        <v>29</v>
      </c>
      <c r="B37" s="8">
        <v>197882</v>
      </c>
      <c r="C37" s="8">
        <v>0</v>
      </c>
      <c r="D37" s="27">
        <f>SUM(D30)</f>
        <v>1579</v>
      </c>
      <c r="E37" s="31">
        <f>SUM(E29:E36)</f>
        <v>44940</v>
      </c>
      <c r="F37" s="8">
        <v>111882</v>
      </c>
      <c r="G37" s="8">
        <v>0</v>
      </c>
      <c r="H37" s="8">
        <v>103590</v>
      </c>
      <c r="I37" s="31">
        <f>SUM(I29:I36)</f>
        <v>326165</v>
      </c>
      <c r="J37" s="8">
        <f>SUM(B37:I37)</f>
        <v>786038</v>
      </c>
      <c r="L37" s="4" t="s">
        <v>29</v>
      </c>
      <c r="M37" s="8">
        <f>SUM(M29:M36)</f>
        <v>0</v>
      </c>
      <c r="N37" s="8">
        <f t="shared" ref="N37:T37" si="11">SUM(N29:N36)</f>
        <v>0</v>
      </c>
      <c r="O37" s="8">
        <f t="shared" si="11"/>
        <v>0</v>
      </c>
      <c r="P37" s="8">
        <f t="shared" si="11"/>
        <v>0</v>
      </c>
      <c r="Q37" s="8">
        <f t="shared" si="11"/>
        <v>0</v>
      </c>
      <c r="R37" s="8">
        <f t="shared" si="11"/>
        <v>0</v>
      </c>
      <c r="S37" s="8">
        <f t="shared" si="11"/>
        <v>0</v>
      </c>
      <c r="T37" s="8">
        <f t="shared" si="11"/>
        <v>0</v>
      </c>
      <c r="U37" s="8">
        <f t="shared" si="8"/>
        <v>0</v>
      </c>
      <c r="W37" s="4" t="s">
        <v>29</v>
      </c>
      <c r="X37" s="8"/>
      <c r="Y37" s="8">
        <f t="shared" ref="Y37:AE37" si="12">SUM(Y29:Y36)</f>
        <v>0</v>
      </c>
      <c r="Z37" s="8">
        <f t="shared" si="12"/>
        <v>0</v>
      </c>
      <c r="AA37" s="8">
        <f t="shared" si="12"/>
        <v>0</v>
      </c>
      <c r="AB37" s="8">
        <f t="shared" si="12"/>
        <v>0</v>
      </c>
      <c r="AC37" s="8">
        <f t="shared" si="12"/>
        <v>0</v>
      </c>
      <c r="AD37" s="8">
        <f t="shared" si="12"/>
        <v>0</v>
      </c>
      <c r="AE37" s="8">
        <f t="shared" si="12"/>
        <v>0</v>
      </c>
      <c r="AF37" s="8">
        <f t="shared" si="10"/>
        <v>0</v>
      </c>
    </row>
    <row r="38" spans="1:32" x14ac:dyDescent="0.35">
      <c r="A38" s="36"/>
      <c r="B38" s="17"/>
      <c r="C38" s="17"/>
      <c r="D38" s="17"/>
      <c r="E38" s="17"/>
      <c r="F38" s="17"/>
      <c r="G38" s="17"/>
      <c r="H38" s="17"/>
      <c r="I38" s="17"/>
      <c r="J38" s="17"/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ref="N38:U39" si="13">SUM(U33:U35)</f>
        <v>0</v>
      </c>
      <c r="W38" s="36"/>
      <c r="X38" s="17"/>
      <c r="Y38" s="17"/>
      <c r="Z38" s="17"/>
      <c r="AA38" s="17"/>
      <c r="AB38" s="17"/>
      <c r="AC38" s="17"/>
      <c r="AD38" s="17"/>
      <c r="AE38" s="17"/>
      <c r="AF38" s="18">
        <f t="shared" si="10"/>
        <v>0</v>
      </c>
    </row>
    <row r="39" spans="1:32" x14ac:dyDescent="0.35">
      <c r="A39" s="12" t="s">
        <v>57</v>
      </c>
      <c r="B39" s="5">
        <f>SUM(B34:B36)</f>
        <v>191</v>
      </c>
      <c r="C39" s="5">
        <f t="shared" ref="C39:F39" si="14">SUM(C34:C36)</f>
        <v>0</v>
      </c>
      <c r="D39" s="5">
        <f t="shared" si="14"/>
        <v>0</v>
      </c>
      <c r="E39" s="5">
        <f t="shared" si="14"/>
        <v>0</v>
      </c>
      <c r="F39" s="5">
        <f t="shared" si="14"/>
        <v>52556</v>
      </c>
      <c r="G39" s="5">
        <f t="shared" ref="G39:I39" si="15">SUM(G34:G36)</f>
        <v>0</v>
      </c>
      <c r="H39" s="5">
        <f t="shared" si="15"/>
        <v>50145</v>
      </c>
      <c r="I39" s="5">
        <f t="shared" si="15"/>
        <v>115366</v>
      </c>
      <c r="J39" s="8">
        <f>SUM(J34:J36)</f>
        <v>218258</v>
      </c>
      <c r="L39" s="12" t="s">
        <v>57</v>
      </c>
      <c r="M39" s="8">
        <f>SUM(M34:M36)</f>
        <v>0</v>
      </c>
      <c r="N39" s="5">
        <f t="shared" si="13"/>
        <v>0</v>
      </c>
      <c r="O39" s="5">
        <f t="shared" si="13"/>
        <v>0</v>
      </c>
      <c r="P39" s="8">
        <f>SUM(P34:P36)</f>
        <v>0</v>
      </c>
      <c r="Q39" s="5">
        <f t="shared" si="13"/>
        <v>0</v>
      </c>
      <c r="R39" s="5">
        <f t="shared" si="13"/>
        <v>0</v>
      </c>
      <c r="S39" s="5">
        <f t="shared" si="13"/>
        <v>0</v>
      </c>
      <c r="T39" s="5">
        <f t="shared" si="13"/>
        <v>0</v>
      </c>
      <c r="U39" s="5" t="e">
        <f>SUM(#REF!)</f>
        <v>#REF!</v>
      </c>
      <c r="W39" s="12" t="s">
        <v>57</v>
      </c>
      <c r="X39" s="8">
        <f>SUM(X34:X36)</f>
        <v>0</v>
      </c>
      <c r="Y39" s="5">
        <f t="shared" ref="Y39:Z39" si="16">SUM(Y34:Y36)</f>
        <v>0</v>
      </c>
      <c r="Z39" s="5">
        <f t="shared" si="16"/>
        <v>0</v>
      </c>
      <c r="AA39" s="8">
        <f>SUM(AA34:AA36)</f>
        <v>0</v>
      </c>
      <c r="AB39" s="5">
        <f t="shared" ref="AB39:AF39" si="17">SUM(AB34:AB36)</f>
        <v>0</v>
      </c>
      <c r="AC39" s="5">
        <f t="shared" si="17"/>
        <v>0</v>
      </c>
      <c r="AD39" s="5">
        <f t="shared" si="17"/>
        <v>0</v>
      </c>
      <c r="AE39" s="5">
        <f t="shared" si="17"/>
        <v>0</v>
      </c>
      <c r="AF39" s="8">
        <f t="shared" si="17"/>
        <v>0</v>
      </c>
    </row>
    <row r="41" spans="1:32" ht="18.5" x14ac:dyDescent="0.45">
      <c r="A41" s="43" t="s">
        <v>58</v>
      </c>
    </row>
    <row r="59" spans="1:8" x14ac:dyDescent="0.35">
      <c r="D59" s="41"/>
    </row>
    <row r="60" spans="1:8" x14ac:dyDescent="0.35">
      <c r="A60" s="2"/>
      <c r="E60" t="s">
        <v>12</v>
      </c>
    </row>
    <row r="61" spans="1:8" x14ac:dyDescent="0.35">
      <c r="A61" s="4" t="s">
        <v>2</v>
      </c>
      <c r="B61" s="8">
        <f>SUM(B6/1000)</f>
        <v>0</v>
      </c>
      <c r="D61" s="4" t="s">
        <v>49</v>
      </c>
      <c r="E61" s="8">
        <f>SUM(J29)</f>
        <v>9315</v>
      </c>
      <c r="G61" s="5" t="s">
        <v>18</v>
      </c>
      <c r="H61" s="8">
        <f>SUM(B37/1000)</f>
        <v>197.88200000000001</v>
      </c>
    </row>
    <row r="62" spans="1:8" x14ac:dyDescent="0.35">
      <c r="A62" s="4" t="s">
        <v>3</v>
      </c>
      <c r="B62" s="8">
        <f>SUM(B7/1000)</f>
        <v>0</v>
      </c>
      <c r="D62" s="4" t="s">
        <v>50</v>
      </c>
      <c r="E62" s="8">
        <f>SUM(J30)</f>
        <v>203888</v>
      </c>
      <c r="G62" s="5" t="s">
        <v>46</v>
      </c>
      <c r="H62" s="8">
        <f>SUM(C37)</f>
        <v>0</v>
      </c>
    </row>
    <row r="63" spans="1:8" x14ac:dyDescent="0.35">
      <c r="A63" s="4" t="s">
        <v>26</v>
      </c>
      <c r="B63" s="8">
        <f>SUM(B8/1000)</f>
        <v>79.361000000000004</v>
      </c>
      <c r="D63" s="4" t="s">
        <v>51</v>
      </c>
      <c r="E63" s="8">
        <f>SUM(J31)</f>
        <v>37363</v>
      </c>
      <c r="G63" s="5" t="s">
        <v>59</v>
      </c>
      <c r="H63" s="5">
        <f>SUM(D37/1000)</f>
        <v>1.579</v>
      </c>
    </row>
    <row r="64" spans="1:8" x14ac:dyDescent="0.35">
      <c r="A64" s="4" t="s">
        <v>27</v>
      </c>
      <c r="B64" s="8">
        <f>SUM(B9/1000)</f>
        <v>0</v>
      </c>
      <c r="D64" s="4" t="s">
        <v>52</v>
      </c>
      <c r="E64" s="8">
        <f>SUM(J32)</f>
        <v>236115</v>
      </c>
      <c r="G64" s="5" t="s">
        <v>47</v>
      </c>
      <c r="H64" s="8">
        <f>SUM(E37/1000)</f>
        <v>44.94</v>
      </c>
    </row>
    <row r="65" spans="1:9" x14ac:dyDescent="0.35">
      <c r="A65" s="4" t="s">
        <v>28</v>
      </c>
      <c r="B65" s="8">
        <f>SUM(B10/1000)</f>
        <v>6.25</v>
      </c>
      <c r="D65" s="4" t="s">
        <v>53</v>
      </c>
      <c r="E65" s="8">
        <f>SUM(J33)</f>
        <v>81098</v>
      </c>
      <c r="G65" s="5" t="s">
        <v>22</v>
      </c>
      <c r="H65" s="8">
        <f>SUM(F37/1000)</f>
        <v>111.88200000000001</v>
      </c>
    </row>
    <row r="66" spans="1:9" x14ac:dyDescent="0.35">
      <c r="D66" s="4" t="s">
        <v>60</v>
      </c>
      <c r="E66" s="8">
        <f>SUM(J39)</f>
        <v>218258</v>
      </c>
      <c r="G66" s="5" t="s">
        <v>23</v>
      </c>
      <c r="H66" s="8">
        <f>SUM(G37)</f>
        <v>0</v>
      </c>
    </row>
    <row r="67" spans="1:9" ht="15.65" customHeight="1" x14ac:dyDescent="0.35">
      <c r="D67" s="16"/>
      <c r="E67" s="18"/>
      <c r="G67" s="5" t="s">
        <v>44</v>
      </c>
      <c r="H67" s="8">
        <f>SUM(H37/1000)</f>
        <v>103.59</v>
      </c>
    </row>
    <row r="68" spans="1:9" x14ac:dyDescent="0.35">
      <c r="D68" s="16"/>
      <c r="E68" s="18"/>
      <c r="G68" s="5" t="s">
        <v>45</v>
      </c>
      <c r="H68" s="8">
        <f>SUM(I37/1000)</f>
        <v>326.16500000000002</v>
      </c>
    </row>
    <row r="70" spans="1:9" ht="18.5" x14ac:dyDescent="0.45">
      <c r="A70" s="47"/>
      <c r="B70" s="47"/>
      <c r="C70" s="47"/>
      <c r="D70" s="47"/>
      <c r="E70" s="48"/>
      <c r="F70" s="49"/>
      <c r="G70" s="49"/>
      <c r="H70" s="49"/>
      <c r="I70" s="49"/>
    </row>
    <row r="85" spans="5:6" x14ac:dyDescent="0.35">
      <c r="E85" s="2" t="s">
        <v>61</v>
      </c>
    </row>
    <row r="87" spans="5:6" x14ac:dyDescent="0.35">
      <c r="E87" s="4" t="s">
        <v>0</v>
      </c>
      <c r="F87" s="8">
        <f>SUM(B11/1000)</f>
        <v>85.61</v>
      </c>
    </row>
    <row r="88" spans="5:6" x14ac:dyDescent="0.35">
      <c r="E88" s="4" t="s">
        <v>62</v>
      </c>
      <c r="F88" s="8">
        <f>SUM(I37/1000)</f>
        <v>326.16500000000002</v>
      </c>
    </row>
  </sheetData>
  <mergeCells count="7">
    <mergeCell ref="E24:I24"/>
    <mergeCell ref="W24:Z24"/>
    <mergeCell ref="AA24:AE24"/>
    <mergeCell ref="L12:O12"/>
    <mergeCell ref="W12:Z12"/>
    <mergeCell ref="L24:O24"/>
    <mergeCell ref="P24:T24"/>
  </mergeCells>
  <pageMargins left="0.7" right="0.7" top="0.75" bottom="0.75" header="0.3" footer="0.3"/>
  <pageSetup paperSize="9" scale="35" fitToWidth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A18A1-FA0C-480F-9EA1-C1F77B67B2F0}">
  <dimension ref="A1:AF88"/>
  <sheetViews>
    <sheetView view="pageBreakPreview" topLeftCell="A54" zoomScale="60" zoomScaleNormal="50" workbookViewId="0">
      <selection activeCell="H69" sqref="H69"/>
    </sheetView>
  </sheetViews>
  <sheetFormatPr defaultRowHeight="14.5" x14ac:dyDescent="0.35"/>
  <cols>
    <col min="1" max="1" width="44.54296875" customWidth="1"/>
    <col min="2" max="2" width="26.1796875" customWidth="1"/>
    <col min="3" max="3" width="23.453125" customWidth="1"/>
    <col min="4" max="4" width="20.54296875" customWidth="1"/>
    <col min="5" max="5" width="23" customWidth="1"/>
    <col min="6" max="6" width="22" customWidth="1"/>
    <col min="7" max="7" width="17.54296875" customWidth="1"/>
    <col min="8" max="8" width="15.1796875" customWidth="1"/>
    <col min="9" max="9" width="18.54296875" customWidth="1"/>
    <col min="10" max="10" width="19" customWidth="1"/>
    <col min="12" max="12" width="43.453125" customWidth="1"/>
    <col min="13" max="14" width="21.81640625" customWidth="1"/>
    <col min="15" max="15" width="15" customWidth="1"/>
    <col min="16" max="16" width="14.1796875" customWidth="1"/>
    <col min="17" max="17" width="14.81640625" customWidth="1"/>
    <col min="18" max="18" width="18.1796875" customWidth="1"/>
    <col min="19" max="19" width="16.1796875" customWidth="1"/>
    <col min="20" max="20" width="15.1796875" customWidth="1"/>
    <col min="21" max="21" width="18.90625" customWidth="1"/>
    <col min="23" max="23" width="42.1796875" customWidth="1"/>
    <col min="24" max="24" width="20.1796875" customWidth="1"/>
    <col min="25" max="25" width="22.81640625" customWidth="1"/>
    <col min="26" max="26" width="20.1796875" customWidth="1"/>
    <col min="27" max="27" width="17.81640625" customWidth="1"/>
    <col min="28" max="28" width="19.1796875" customWidth="1"/>
    <col min="29" max="29" width="15.1796875" customWidth="1"/>
    <col min="30" max="30" width="14.453125" customWidth="1"/>
    <col min="31" max="31" width="16.54296875" customWidth="1"/>
    <col min="32" max="32" width="21.453125" customWidth="1"/>
  </cols>
  <sheetData>
    <row r="1" spans="1:31" s="38" customFormat="1" ht="35.15" customHeight="1" x14ac:dyDescent="0.35">
      <c r="A1" s="61" t="s">
        <v>63</v>
      </c>
      <c r="L1" s="69" t="s">
        <v>64</v>
      </c>
      <c r="W1" s="69" t="s">
        <v>65</v>
      </c>
    </row>
    <row r="3" spans="1:31" ht="23.5" x14ac:dyDescent="0.55000000000000004">
      <c r="A3" s="59" t="s">
        <v>118</v>
      </c>
      <c r="L3" s="40" t="s">
        <v>118</v>
      </c>
      <c r="M3" s="52"/>
      <c r="N3" s="52"/>
      <c r="O3" s="52"/>
      <c r="P3" s="79"/>
      <c r="Q3" s="79"/>
      <c r="R3" s="79"/>
      <c r="S3" s="79"/>
      <c r="T3" s="79"/>
      <c r="W3" s="40" t="s">
        <v>118</v>
      </c>
      <c r="X3" s="52"/>
      <c r="Y3" s="52"/>
      <c r="Z3" s="52"/>
      <c r="AA3" s="79"/>
      <c r="AB3" s="79"/>
      <c r="AC3" s="79"/>
      <c r="AD3" s="79"/>
      <c r="AE3" s="79"/>
    </row>
    <row r="4" spans="1:31" ht="22.5" customHeight="1" x14ac:dyDescent="0.35">
      <c r="A4" s="34"/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29" x14ac:dyDescent="0.35">
      <c r="B5" s="6" t="s">
        <v>0</v>
      </c>
      <c r="C5" s="6" t="s">
        <v>18</v>
      </c>
      <c r="D5" s="6" t="s">
        <v>66</v>
      </c>
      <c r="E5" s="6" t="s">
        <v>20</v>
      </c>
      <c r="F5" s="6" t="s">
        <v>67</v>
      </c>
      <c r="G5" s="6" t="s">
        <v>68</v>
      </c>
      <c r="H5" s="6" t="s">
        <v>23</v>
      </c>
      <c r="I5" s="7" t="s">
        <v>25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4" t="s">
        <v>2</v>
      </c>
      <c r="B6" s="35">
        <v>18805</v>
      </c>
      <c r="C6" s="42">
        <v>0</v>
      </c>
      <c r="D6" s="42">
        <v>10448</v>
      </c>
      <c r="G6" s="42">
        <v>10448</v>
      </c>
      <c r="H6" s="5"/>
      <c r="I6" s="35">
        <f>SUM(C6:H6)</f>
        <v>20896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4" t="s">
        <v>3</v>
      </c>
      <c r="B7" s="5"/>
      <c r="C7" s="5"/>
      <c r="D7" s="5"/>
      <c r="E7" s="5"/>
      <c r="F7" s="5"/>
      <c r="G7" s="5"/>
      <c r="H7" s="5"/>
      <c r="I7" s="8">
        <f t="shared" ref="I7:I10" si="0">SUM(C7:H7)</f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1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2">SUM(Y7:AD7)</f>
        <v>0</v>
      </c>
    </row>
    <row r="8" spans="1:31" x14ac:dyDescent="0.35">
      <c r="A8" s="4" t="s">
        <v>26</v>
      </c>
      <c r="B8" s="42">
        <v>44711</v>
      </c>
      <c r="C8" s="5"/>
      <c r="D8" s="5"/>
      <c r="E8" s="5"/>
      <c r="F8" s="5"/>
      <c r="H8" s="5"/>
      <c r="I8" s="8">
        <f t="shared" si="0"/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1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2"/>
        <v>0</v>
      </c>
    </row>
    <row r="9" spans="1:31" x14ac:dyDescent="0.35">
      <c r="A9" s="4" t="s">
        <v>27</v>
      </c>
      <c r="B9" s="5"/>
      <c r="C9" s="5"/>
      <c r="D9" s="5"/>
      <c r="E9" s="5"/>
      <c r="F9" s="5"/>
      <c r="G9" s="5"/>
      <c r="H9" s="5"/>
      <c r="I9" s="8">
        <f t="shared" si="0"/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1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2"/>
        <v>0</v>
      </c>
    </row>
    <row r="10" spans="1:31" x14ac:dyDescent="0.35">
      <c r="A10" s="4" t="s">
        <v>28</v>
      </c>
      <c r="B10" s="15">
        <v>740</v>
      </c>
      <c r="C10" s="5"/>
      <c r="D10" s="5"/>
      <c r="E10" s="5"/>
      <c r="F10" s="5"/>
      <c r="G10" s="5"/>
      <c r="H10" s="5"/>
      <c r="I10" s="8">
        <f t="shared" si="0"/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1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2"/>
        <v>0</v>
      </c>
    </row>
    <row r="11" spans="1:31" ht="18.649999999999999" customHeight="1" x14ac:dyDescent="0.35">
      <c r="A11" s="4" t="s">
        <v>29</v>
      </c>
      <c r="B11" s="35">
        <f>SUM(B6:B10)</f>
        <v>64256</v>
      </c>
      <c r="C11" s="42">
        <v>0</v>
      </c>
      <c r="D11" s="42">
        <v>10448</v>
      </c>
      <c r="E11" s="5"/>
      <c r="F11" s="5"/>
      <c r="G11" s="42">
        <v>10448</v>
      </c>
      <c r="H11" s="5"/>
      <c r="I11" s="42">
        <f>SUM(C11:H11)</f>
        <v>20896</v>
      </c>
      <c r="L11" s="4" t="s">
        <v>29</v>
      </c>
      <c r="M11" s="28">
        <f>SUM(M6:M10)</f>
        <v>0</v>
      </c>
      <c r="N11" s="28">
        <f t="shared" ref="N11:T11" si="3">SUM(N6:N10)</f>
        <v>0</v>
      </c>
      <c r="O11" s="28">
        <f t="shared" si="3"/>
        <v>0</v>
      </c>
      <c r="P11" s="28">
        <f t="shared" si="3"/>
        <v>0</v>
      </c>
      <c r="Q11" s="28">
        <f t="shared" si="3"/>
        <v>0</v>
      </c>
      <c r="R11" s="28">
        <f t="shared" si="3"/>
        <v>0</v>
      </c>
      <c r="S11" s="28">
        <f t="shared" si="3"/>
        <v>0</v>
      </c>
      <c r="T11" s="28">
        <f t="shared" si="3"/>
        <v>0</v>
      </c>
      <c r="W11" s="4" t="s">
        <v>29</v>
      </c>
      <c r="X11" s="28">
        <f>SUM(X6:X10)</f>
        <v>0</v>
      </c>
      <c r="Y11" s="28">
        <f t="shared" ref="Y11:AE11" si="4">SUM(Y6:Y10)</f>
        <v>0</v>
      </c>
      <c r="Z11" s="28">
        <f t="shared" si="4"/>
        <v>0</v>
      </c>
      <c r="AA11" s="28">
        <f t="shared" si="4"/>
        <v>0</v>
      </c>
      <c r="AB11" s="28">
        <f t="shared" si="4"/>
        <v>0</v>
      </c>
      <c r="AC11" s="28">
        <f t="shared" si="4"/>
        <v>0</v>
      </c>
      <c r="AD11" s="28">
        <f t="shared" si="4"/>
        <v>0</v>
      </c>
      <c r="AE11" s="28">
        <f t="shared" si="4"/>
        <v>0</v>
      </c>
    </row>
    <row r="12" spans="1:31" ht="24.65" customHeight="1" x14ac:dyDescent="0.35">
      <c r="A12" s="103"/>
      <c r="B12" s="102"/>
      <c r="C12" s="102"/>
      <c r="D12" s="102"/>
      <c r="L12" s="103"/>
      <c r="M12" s="103"/>
      <c r="N12" s="103"/>
      <c r="O12" s="103"/>
      <c r="W12" s="103"/>
      <c r="X12" s="103"/>
      <c r="Y12" s="103"/>
      <c r="Z12" s="103"/>
    </row>
    <row r="13" spans="1:31" ht="18.5" x14ac:dyDescent="0.45">
      <c r="A13" s="55"/>
    </row>
    <row r="14" spans="1:31" ht="23.5" x14ac:dyDescent="0.55000000000000004">
      <c r="A14" s="56" t="s">
        <v>69</v>
      </c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ht="21" customHeight="1" x14ac:dyDescent="0.35">
      <c r="A15" s="17"/>
      <c r="B15" s="22" t="s">
        <v>33</v>
      </c>
      <c r="C15" s="22" t="s">
        <v>5</v>
      </c>
      <c r="D15" s="22" t="s">
        <v>7</v>
      </c>
      <c r="E15" s="22" t="s">
        <v>8</v>
      </c>
      <c r="F15" s="22" t="s">
        <v>9</v>
      </c>
      <c r="G15" s="22" t="s">
        <v>10</v>
      </c>
      <c r="H15" s="22" t="s">
        <v>11</v>
      </c>
      <c r="I15" s="22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29" x14ac:dyDescent="0.35">
      <c r="A16" s="58"/>
      <c r="B16" s="6" t="s">
        <v>34</v>
      </c>
      <c r="C16" s="6" t="s">
        <v>18</v>
      </c>
      <c r="D16" s="6" t="s">
        <v>66</v>
      </c>
      <c r="E16" s="6" t="s">
        <v>20</v>
      </c>
      <c r="F16" s="6" t="s">
        <v>21</v>
      </c>
      <c r="G16" s="6" t="s">
        <v>68</v>
      </c>
      <c r="H16" s="6" t="s">
        <v>23</v>
      </c>
      <c r="I16" s="7" t="s">
        <v>25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1">
        <v>0</v>
      </c>
      <c r="C17" s="8">
        <v>0</v>
      </c>
      <c r="D17" s="8">
        <v>0</v>
      </c>
      <c r="E17" s="8">
        <v>0</v>
      </c>
      <c r="F17" s="8">
        <v>0</v>
      </c>
      <c r="G17" s="81">
        <v>0</v>
      </c>
      <c r="H17" s="8">
        <v>0</v>
      </c>
      <c r="I17" s="8">
        <v>0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18519</v>
      </c>
      <c r="C18" s="8">
        <v>90</v>
      </c>
      <c r="D18" s="8">
        <v>0</v>
      </c>
      <c r="E18" s="8">
        <v>0</v>
      </c>
      <c r="F18" s="8">
        <v>0</v>
      </c>
      <c r="G18" s="8">
        <v>19933</v>
      </c>
      <c r="H18" s="8">
        <v>0</v>
      </c>
      <c r="I18" s="8">
        <v>20022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5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6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5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6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5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6"/>
        <v>0</v>
      </c>
    </row>
    <row r="21" spans="1:32" x14ac:dyDescent="0.35">
      <c r="A21" s="4" t="s">
        <v>39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5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6"/>
        <v>0</v>
      </c>
    </row>
    <row r="22" spans="1:32" x14ac:dyDescent="0.35">
      <c r="A22" s="4" t="s">
        <v>40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5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6"/>
        <v>0</v>
      </c>
    </row>
    <row r="23" spans="1:32" x14ac:dyDescent="0.35">
      <c r="A23" s="4" t="s">
        <v>29</v>
      </c>
      <c r="B23" s="8">
        <v>18519</v>
      </c>
      <c r="C23" s="8">
        <v>90</v>
      </c>
      <c r="D23" s="8">
        <v>0</v>
      </c>
      <c r="E23" s="8">
        <v>0</v>
      </c>
      <c r="F23" s="8">
        <v>0</v>
      </c>
      <c r="G23" s="81">
        <v>19933</v>
      </c>
      <c r="H23" s="8">
        <v>0</v>
      </c>
      <c r="I23" s="8">
        <v>20022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5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6"/>
        <v>0</v>
      </c>
    </row>
    <row r="24" spans="1:32" ht="15.65" customHeight="1" x14ac:dyDescent="0.35">
      <c r="A24" s="85"/>
      <c r="B24" s="85"/>
      <c r="C24" s="85"/>
      <c r="D24" s="85"/>
      <c r="E24" s="105"/>
      <c r="F24" s="105"/>
      <c r="G24" s="105"/>
      <c r="H24" s="105"/>
      <c r="I24" s="105"/>
      <c r="L24" s="102"/>
      <c r="M24" s="102"/>
      <c r="N24" s="102"/>
      <c r="O24" s="102"/>
      <c r="P24" s="102"/>
      <c r="Q24" s="105"/>
      <c r="R24" s="105"/>
      <c r="S24" s="105"/>
      <c r="T24" s="105"/>
      <c r="U24" s="105"/>
      <c r="W24" s="102"/>
      <c r="X24" s="102"/>
      <c r="Y24" s="102"/>
      <c r="Z24" s="102"/>
      <c r="AA24" s="102"/>
      <c r="AB24" s="104"/>
      <c r="AC24" s="104"/>
      <c r="AD24" s="104"/>
      <c r="AE24" s="104"/>
    </row>
    <row r="25" spans="1:32" x14ac:dyDescent="0.35">
      <c r="J25" s="3"/>
    </row>
    <row r="26" spans="1:32" ht="23.5" x14ac:dyDescent="0.55000000000000004">
      <c r="A26" s="56" t="s">
        <v>43</v>
      </c>
      <c r="J26" s="3"/>
      <c r="L26" s="56" t="s">
        <v>43</v>
      </c>
      <c r="W26" s="56" t="s">
        <v>43</v>
      </c>
    </row>
    <row r="27" spans="1:32" ht="28" customHeight="1" x14ac:dyDescent="0.35">
      <c r="A27" s="36"/>
      <c r="B27" s="29" t="s">
        <v>5</v>
      </c>
      <c r="C27" s="29" t="s">
        <v>7</v>
      </c>
      <c r="D27" s="29" t="s">
        <v>8</v>
      </c>
      <c r="E27" s="29" t="s">
        <v>9</v>
      </c>
      <c r="F27" s="29" t="s">
        <v>10</v>
      </c>
      <c r="G27" s="29" t="s">
        <v>11</v>
      </c>
      <c r="H27" s="29" t="s">
        <v>44</v>
      </c>
      <c r="I27" s="29" t="s">
        <v>45</v>
      </c>
      <c r="J27" s="29" t="s">
        <v>12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29" x14ac:dyDescent="0.35">
      <c r="A28" s="58"/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48</v>
      </c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32">
        <v>510</v>
      </c>
      <c r="C29" s="5"/>
      <c r="D29" s="8">
        <v>0</v>
      </c>
      <c r="E29" s="8">
        <v>194</v>
      </c>
      <c r="F29" s="8">
        <v>0</v>
      </c>
      <c r="G29" s="5"/>
      <c r="H29" s="8">
        <v>0</v>
      </c>
      <c r="I29" s="8">
        <v>615</v>
      </c>
      <c r="J29" s="8">
        <v>1319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27">
        <v>4549</v>
      </c>
      <c r="C30" s="5"/>
      <c r="D30" s="27">
        <v>0</v>
      </c>
      <c r="E30" s="8">
        <v>0</v>
      </c>
      <c r="F30" s="8">
        <v>30590</v>
      </c>
      <c r="G30" s="5"/>
      <c r="H30" s="8">
        <v>3965</v>
      </c>
      <c r="I30" s="8">
        <v>82510</v>
      </c>
      <c r="J30" s="8">
        <v>121531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1234</v>
      </c>
      <c r="C31" s="5"/>
      <c r="D31" s="8">
        <v>0</v>
      </c>
      <c r="E31" s="8">
        <v>0</v>
      </c>
      <c r="F31" s="8">
        <v>0</v>
      </c>
      <c r="G31" s="5"/>
      <c r="H31" s="8">
        <v>4127</v>
      </c>
      <c r="I31" s="8">
        <v>8512</v>
      </c>
      <c r="J31" s="8">
        <v>13873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7" si="7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8">SUM(X31:AE31)</f>
        <v>0</v>
      </c>
    </row>
    <row r="32" spans="1:32" x14ac:dyDescent="0.35">
      <c r="A32" s="4" t="s">
        <v>52</v>
      </c>
      <c r="B32" s="8">
        <v>78216</v>
      </c>
      <c r="C32" s="5"/>
      <c r="D32" s="8">
        <v>0</v>
      </c>
      <c r="E32" s="8">
        <v>16642</v>
      </c>
      <c r="F32" s="8">
        <v>0</v>
      </c>
      <c r="G32" s="5"/>
      <c r="H32" s="8">
        <v>0</v>
      </c>
      <c r="I32" s="8">
        <v>0</v>
      </c>
      <c r="J32" s="8">
        <v>94858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7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8"/>
        <v>0</v>
      </c>
    </row>
    <row r="33" spans="1:32" x14ac:dyDescent="0.35">
      <c r="A33" s="4" t="s">
        <v>53</v>
      </c>
      <c r="B33" s="8">
        <v>68</v>
      </c>
      <c r="C33" s="5"/>
      <c r="D33" s="8">
        <v>0</v>
      </c>
      <c r="E33" s="8">
        <v>0</v>
      </c>
      <c r="F33" s="8">
        <v>0</v>
      </c>
      <c r="G33" s="5"/>
      <c r="H33" s="8">
        <v>3982</v>
      </c>
      <c r="I33" s="8">
        <v>35679</v>
      </c>
      <c r="J33" s="8">
        <v>39729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7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8"/>
        <v>0</v>
      </c>
    </row>
    <row r="34" spans="1:32" x14ac:dyDescent="0.35">
      <c r="A34" s="4" t="s">
        <v>54</v>
      </c>
      <c r="B34" s="8">
        <v>167</v>
      </c>
      <c r="C34" s="5"/>
      <c r="D34" s="8">
        <v>0</v>
      </c>
      <c r="E34" s="8">
        <v>0</v>
      </c>
      <c r="F34" s="8">
        <v>22143</v>
      </c>
      <c r="G34" s="5"/>
      <c r="H34" s="8">
        <v>2146</v>
      </c>
      <c r="I34" s="8">
        <v>40511</v>
      </c>
      <c r="J34" s="8">
        <v>64967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7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8"/>
        <v>0</v>
      </c>
    </row>
    <row r="35" spans="1:32" x14ac:dyDescent="0.35">
      <c r="A35" s="4" t="s">
        <v>55</v>
      </c>
      <c r="B35" s="8">
        <v>0</v>
      </c>
      <c r="C35" s="5"/>
      <c r="D35" s="8">
        <v>0</v>
      </c>
      <c r="E35" s="8">
        <v>0</v>
      </c>
      <c r="F35" s="8">
        <v>0</v>
      </c>
      <c r="G35" s="5"/>
      <c r="H35" s="8">
        <v>9815</v>
      </c>
      <c r="I35" s="8">
        <v>264</v>
      </c>
      <c r="J35" s="8">
        <v>10079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7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8"/>
        <v>0</v>
      </c>
    </row>
    <row r="36" spans="1:32" x14ac:dyDescent="0.35">
      <c r="A36" s="4" t="s">
        <v>56</v>
      </c>
      <c r="B36" s="8">
        <v>0</v>
      </c>
      <c r="C36" s="5"/>
      <c r="D36" s="8">
        <v>0</v>
      </c>
      <c r="E36" s="8">
        <v>0</v>
      </c>
      <c r="F36" s="8">
        <v>0</v>
      </c>
      <c r="G36" s="5"/>
      <c r="H36" s="8">
        <v>0</v>
      </c>
      <c r="I36" s="8">
        <v>0</v>
      </c>
      <c r="J36" s="8">
        <v>0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7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8"/>
        <v>0</v>
      </c>
    </row>
    <row r="37" spans="1:32" x14ac:dyDescent="0.35">
      <c r="A37" s="4" t="s">
        <v>29</v>
      </c>
      <c r="B37" s="28">
        <f>SUM(B29:B36)</f>
        <v>84744</v>
      </c>
      <c r="C37" s="5">
        <f t="shared" ref="C37" si="9">SUM(C29:C36)</f>
        <v>0</v>
      </c>
      <c r="D37" s="31">
        <v>0</v>
      </c>
      <c r="E37" s="8">
        <v>16836</v>
      </c>
      <c r="F37" s="8">
        <v>52733</v>
      </c>
      <c r="G37" s="5">
        <f t="shared" ref="G37" si="10">SUM(G29:G36)</f>
        <v>0</v>
      </c>
      <c r="H37" s="8">
        <f>SUM(H29:H36)</f>
        <v>24035</v>
      </c>
      <c r="I37" s="8">
        <v>168090</v>
      </c>
      <c r="J37" s="8">
        <v>346356</v>
      </c>
      <c r="L37" s="4" t="s">
        <v>29</v>
      </c>
      <c r="M37" s="8">
        <f>SUM(M29:M36)</f>
        <v>0</v>
      </c>
      <c r="N37" s="8">
        <f t="shared" ref="N37:T37" si="11">SUM(N29:N36)</f>
        <v>0</v>
      </c>
      <c r="O37" s="8">
        <f t="shared" si="11"/>
        <v>0</v>
      </c>
      <c r="P37" s="8">
        <f t="shared" si="11"/>
        <v>0</v>
      </c>
      <c r="Q37" s="8">
        <f t="shared" si="11"/>
        <v>0</v>
      </c>
      <c r="R37" s="8">
        <f t="shared" si="11"/>
        <v>0</v>
      </c>
      <c r="S37" s="8">
        <f t="shared" si="11"/>
        <v>0</v>
      </c>
      <c r="T37" s="8">
        <f t="shared" si="11"/>
        <v>0</v>
      </c>
      <c r="U37" s="8">
        <f t="shared" si="7"/>
        <v>0</v>
      </c>
      <c r="W37" s="4" t="s">
        <v>29</v>
      </c>
      <c r="X37" s="8"/>
      <c r="Y37" s="8">
        <f t="shared" ref="Y37:AE37" si="12">SUM(Y29:Y36)</f>
        <v>0</v>
      </c>
      <c r="Z37" s="8">
        <f t="shared" si="12"/>
        <v>0</v>
      </c>
      <c r="AA37" s="8">
        <f t="shared" si="12"/>
        <v>0</v>
      </c>
      <c r="AB37" s="8">
        <f t="shared" si="12"/>
        <v>0</v>
      </c>
      <c r="AC37" s="8">
        <f t="shared" si="12"/>
        <v>0</v>
      </c>
      <c r="AD37" s="8">
        <f t="shared" si="12"/>
        <v>0</v>
      </c>
      <c r="AE37" s="8">
        <f t="shared" si="12"/>
        <v>0</v>
      </c>
      <c r="AF37" s="8">
        <f t="shared" si="8"/>
        <v>0</v>
      </c>
    </row>
    <row r="38" spans="1:32" x14ac:dyDescent="0.35">
      <c r="A38" s="11"/>
      <c r="B38" s="5"/>
      <c r="C38" s="5"/>
      <c r="D38" s="5"/>
      <c r="E38" s="5"/>
      <c r="F38" s="5"/>
      <c r="G38" s="5"/>
      <c r="H38" s="5"/>
      <c r="I38" s="5"/>
      <c r="J38" s="5"/>
      <c r="L38" s="36"/>
      <c r="M38" s="17"/>
      <c r="N38" s="17"/>
      <c r="O38" s="17"/>
      <c r="P38" s="17"/>
      <c r="Q38" s="17"/>
      <c r="R38" s="17"/>
      <c r="S38" s="17"/>
      <c r="T38" s="17"/>
      <c r="U38" s="18"/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8"/>
        <v>0</v>
      </c>
    </row>
    <row r="39" spans="1:32" x14ac:dyDescent="0.35">
      <c r="A39" s="12" t="s">
        <v>57</v>
      </c>
      <c r="B39" s="5">
        <f>SUM(B34:B36)</f>
        <v>167</v>
      </c>
      <c r="C39" s="5">
        <f t="shared" ref="C39:J39" si="13">SUM(C34:C36)</f>
        <v>0</v>
      </c>
      <c r="D39" s="5">
        <f t="shared" si="13"/>
        <v>0</v>
      </c>
      <c r="E39" s="5">
        <f t="shared" si="13"/>
        <v>0</v>
      </c>
      <c r="F39" s="5">
        <f t="shared" si="13"/>
        <v>22143</v>
      </c>
      <c r="G39" s="5">
        <f t="shared" si="13"/>
        <v>0</v>
      </c>
      <c r="H39" s="5">
        <f t="shared" si="13"/>
        <v>11961</v>
      </c>
      <c r="I39" s="5">
        <f t="shared" si="13"/>
        <v>40775</v>
      </c>
      <c r="J39" s="5">
        <f t="shared" si="13"/>
        <v>75046</v>
      </c>
      <c r="L39" s="12" t="s">
        <v>57</v>
      </c>
      <c r="M39" s="8">
        <f>SUM(M34:M36)</f>
        <v>0</v>
      </c>
      <c r="N39" s="5">
        <f t="shared" ref="N39:T39" si="14">SUM(N34:N36)</f>
        <v>0</v>
      </c>
      <c r="O39" s="5">
        <f t="shared" si="14"/>
        <v>0</v>
      </c>
      <c r="P39" s="8">
        <f>SUM(P34:P36)</f>
        <v>0</v>
      </c>
      <c r="Q39" s="5">
        <f t="shared" si="14"/>
        <v>0</v>
      </c>
      <c r="R39" s="5">
        <f t="shared" si="14"/>
        <v>0</v>
      </c>
      <c r="S39" s="5">
        <f t="shared" si="14"/>
        <v>0</v>
      </c>
      <c r="T39" s="5">
        <f t="shared" si="14"/>
        <v>0</v>
      </c>
      <c r="U39" s="8">
        <f>SUM(U34:U36)</f>
        <v>0</v>
      </c>
      <c r="W39" s="12" t="s">
        <v>57</v>
      </c>
      <c r="X39" s="8">
        <f>SUM(X34:X36)</f>
        <v>0</v>
      </c>
      <c r="Y39" s="5">
        <f t="shared" ref="Y39:Z39" si="15">SUM(Y34:Y36)</f>
        <v>0</v>
      </c>
      <c r="Z39" s="5">
        <f t="shared" si="15"/>
        <v>0</v>
      </c>
      <c r="AA39" s="8">
        <f>SUM(AA34:AA36)</f>
        <v>0</v>
      </c>
      <c r="AB39" s="5">
        <f t="shared" ref="AB39:AF39" si="16">SUM(AB34:AB36)</f>
        <v>0</v>
      </c>
      <c r="AC39" s="5">
        <f t="shared" si="16"/>
        <v>0</v>
      </c>
      <c r="AD39" s="5">
        <f t="shared" si="16"/>
        <v>0</v>
      </c>
      <c r="AE39" s="5">
        <f t="shared" si="16"/>
        <v>0</v>
      </c>
      <c r="AF39" s="8">
        <f t="shared" si="16"/>
        <v>0</v>
      </c>
    </row>
    <row r="41" spans="1:32" x14ac:dyDescent="0.35">
      <c r="A41" s="2" t="s">
        <v>58</v>
      </c>
    </row>
    <row r="61" spans="1:8" x14ac:dyDescent="0.35">
      <c r="A61" s="4" t="s">
        <v>2</v>
      </c>
      <c r="B61" s="8">
        <f>SUM(B6/1000)</f>
        <v>18.805</v>
      </c>
      <c r="D61" s="4" t="s">
        <v>49</v>
      </c>
      <c r="E61" s="8">
        <f>SUM(J29/1000)</f>
        <v>1.319</v>
      </c>
      <c r="G61" s="5" t="s">
        <v>18</v>
      </c>
      <c r="H61" s="8">
        <f>SUM(B37/1000)</f>
        <v>84.744</v>
      </c>
    </row>
    <row r="62" spans="1:8" x14ac:dyDescent="0.35">
      <c r="A62" s="4" t="s">
        <v>3</v>
      </c>
      <c r="B62" s="8">
        <f>SUM(B7/1000)</f>
        <v>0</v>
      </c>
      <c r="D62" s="4" t="s">
        <v>50</v>
      </c>
      <c r="E62" s="8">
        <f t="shared" ref="E62:E66" si="17">SUM(J30/1000)</f>
        <v>121.53100000000001</v>
      </c>
      <c r="G62" s="5" t="s">
        <v>46</v>
      </c>
      <c r="H62" s="8">
        <f>SUM(C37/1000)</f>
        <v>0</v>
      </c>
    </row>
    <row r="63" spans="1:8" x14ac:dyDescent="0.35">
      <c r="A63" s="4" t="s">
        <v>26</v>
      </c>
      <c r="B63" s="8">
        <f>SUM(B8/1000)</f>
        <v>44.710999999999999</v>
      </c>
      <c r="D63" s="4" t="s">
        <v>51</v>
      </c>
      <c r="E63" s="8">
        <f t="shared" si="17"/>
        <v>13.872999999999999</v>
      </c>
      <c r="G63" s="5" t="s">
        <v>59</v>
      </c>
      <c r="H63" s="5">
        <f>SUM(D37/1000)</f>
        <v>0</v>
      </c>
    </row>
    <row r="64" spans="1:8" x14ac:dyDescent="0.35">
      <c r="A64" s="4" t="s">
        <v>27</v>
      </c>
      <c r="B64" s="8">
        <f>SUM(B9/1000)</f>
        <v>0</v>
      </c>
      <c r="D64" s="4" t="s">
        <v>52</v>
      </c>
      <c r="E64" s="8">
        <f t="shared" si="17"/>
        <v>94.858000000000004</v>
      </c>
      <c r="G64" s="5" t="s">
        <v>47</v>
      </c>
      <c r="H64" s="8">
        <f>SUM(E37/1000)</f>
        <v>16.835999999999999</v>
      </c>
    </row>
    <row r="65" spans="1:8" x14ac:dyDescent="0.35">
      <c r="A65" s="4" t="s">
        <v>28</v>
      </c>
      <c r="B65" s="8">
        <f>SUM(B10/1000)</f>
        <v>0.74</v>
      </c>
      <c r="D65" s="4" t="s">
        <v>53</v>
      </c>
      <c r="E65" s="8">
        <f t="shared" si="17"/>
        <v>39.728999999999999</v>
      </c>
      <c r="G65" s="5" t="s">
        <v>22</v>
      </c>
      <c r="H65" s="8">
        <f>SUM(F37/1000)</f>
        <v>52.732999999999997</v>
      </c>
    </row>
    <row r="66" spans="1:8" x14ac:dyDescent="0.35">
      <c r="D66" s="4" t="s">
        <v>60</v>
      </c>
      <c r="E66" s="8">
        <f t="shared" si="17"/>
        <v>64.966999999999999</v>
      </c>
      <c r="G66" s="5" t="s">
        <v>23</v>
      </c>
      <c r="H66" s="8">
        <f>SUM(G37/1000)</f>
        <v>0</v>
      </c>
    </row>
    <row r="67" spans="1:8" x14ac:dyDescent="0.35">
      <c r="D67" s="16"/>
      <c r="E67" s="18"/>
      <c r="G67" s="5" t="s">
        <v>44</v>
      </c>
      <c r="H67" s="8">
        <f>SUM(H37/1000)</f>
        <v>24.035</v>
      </c>
    </row>
    <row r="68" spans="1:8" x14ac:dyDescent="0.35">
      <c r="G68" s="5" t="s">
        <v>45</v>
      </c>
      <c r="H68" s="8">
        <f>SUM(I37/1000)</f>
        <v>168.09</v>
      </c>
    </row>
    <row r="87" spans="5:6" x14ac:dyDescent="0.35">
      <c r="E87" s="4" t="s">
        <v>0</v>
      </c>
      <c r="F87" s="8">
        <f>SUM(B11/1000)</f>
        <v>64.256</v>
      </c>
    </row>
    <row r="88" spans="5:6" x14ac:dyDescent="0.35">
      <c r="E88" s="4" t="s">
        <v>62</v>
      </c>
      <c r="F88" s="8">
        <f>SUM(I37/1000)</f>
        <v>168.09</v>
      </c>
    </row>
  </sheetData>
  <mergeCells count="8">
    <mergeCell ref="AB24:AE24"/>
    <mergeCell ref="Q24:U24"/>
    <mergeCell ref="E24:I24"/>
    <mergeCell ref="A12:D12"/>
    <mergeCell ref="L12:O12"/>
    <mergeCell ref="W12:Z12"/>
    <mergeCell ref="L24:P24"/>
    <mergeCell ref="W24:AA24"/>
  </mergeCells>
  <pageMargins left="0.7" right="0.7" top="0.75" bottom="0.75" header="0.3" footer="0.3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0287-6490-43AB-AF64-654194A0EB4B}">
  <dimension ref="A1:AF104"/>
  <sheetViews>
    <sheetView showGridLines="0" topLeftCell="A3" zoomScale="70" zoomScaleNormal="70" workbookViewId="0">
      <selection activeCell="A23" sqref="A23"/>
    </sheetView>
  </sheetViews>
  <sheetFormatPr defaultRowHeight="14.5" x14ac:dyDescent="0.35"/>
  <cols>
    <col min="1" max="1" width="44.81640625" customWidth="1"/>
    <col min="2" max="2" width="20.1796875" customWidth="1"/>
    <col min="3" max="3" width="22.1796875" customWidth="1"/>
    <col min="4" max="4" width="21.54296875" customWidth="1"/>
    <col min="5" max="5" width="19.453125" customWidth="1"/>
    <col min="6" max="6" width="19.81640625" customWidth="1"/>
    <col min="7" max="7" width="15.81640625" customWidth="1"/>
    <col min="8" max="8" width="20.1796875" customWidth="1"/>
    <col min="9" max="9" width="19.1796875" customWidth="1"/>
    <col min="10" max="10" width="18.1796875" customWidth="1"/>
    <col min="12" max="12" width="41.54296875" customWidth="1"/>
    <col min="13" max="13" width="23.54296875" customWidth="1"/>
    <col min="14" max="14" width="22.54296875" customWidth="1"/>
    <col min="15" max="15" width="21.81640625" customWidth="1"/>
    <col min="16" max="16" width="17.54296875" customWidth="1"/>
    <col min="17" max="17" width="19.54296875" customWidth="1"/>
    <col min="18" max="18" width="15.08984375" customWidth="1"/>
    <col min="19" max="19" width="23.26953125" customWidth="1"/>
    <col min="20" max="20" width="18.81640625" customWidth="1"/>
    <col min="21" max="21" width="21.36328125" customWidth="1"/>
    <col min="23" max="23" width="42.81640625" customWidth="1"/>
    <col min="24" max="24" width="19.81640625" customWidth="1"/>
    <col min="25" max="25" width="24.81640625" customWidth="1"/>
    <col min="26" max="26" width="19.81640625" customWidth="1"/>
    <col min="27" max="27" width="22" customWidth="1"/>
    <col min="28" max="28" width="19.81640625" customWidth="1"/>
    <col min="29" max="29" width="16.81640625" customWidth="1"/>
    <col min="30" max="30" width="15.1796875" customWidth="1"/>
    <col min="31" max="31" width="18.453125" customWidth="1"/>
  </cols>
  <sheetData>
    <row r="1" spans="1:31" ht="28" customHeight="1" x14ac:dyDescent="0.6">
      <c r="A1" s="61" t="s">
        <v>70</v>
      </c>
      <c r="L1" s="62" t="s">
        <v>71</v>
      </c>
      <c r="W1" s="62" t="s">
        <v>72</v>
      </c>
    </row>
    <row r="3" spans="1:31" ht="23.5" x14ac:dyDescent="0.55000000000000004">
      <c r="A3" s="59" t="s">
        <v>118</v>
      </c>
      <c r="L3" s="40" t="s">
        <v>118</v>
      </c>
      <c r="M3" s="52"/>
      <c r="N3" s="52"/>
      <c r="O3" s="52"/>
      <c r="P3" s="106"/>
      <c r="Q3" s="106"/>
      <c r="R3" s="106"/>
      <c r="S3" s="106"/>
      <c r="T3" s="106"/>
      <c r="W3" s="40" t="s">
        <v>118</v>
      </c>
      <c r="X3" s="52"/>
      <c r="Y3" s="52"/>
      <c r="Z3" s="52"/>
      <c r="AA3" s="106"/>
      <c r="AB3" s="106"/>
      <c r="AC3" s="106"/>
      <c r="AD3" s="106"/>
      <c r="AE3" s="106"/>
    </row>
    <row r="4" spans="1:3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29" x14ac:dyDescent="0.35">
      <c r="B5" s="6" t="s">
        <v>0</v>
      </c>
      <c r="C5" s="6" t="s">
        <v>18</v>
      </c>
      <c r="D5" s="6" t="s">
        <v>46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19" t="s">
        <v>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19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0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1">SUM(Y7:AD7)</f>
        <v>0</v>
      </c>
    </row>
    <row r="8" spans="1:31" x14ac:dyDescent="0.35">
      <c r="A8" s="19" t="s">
        <v>26</v>
      </c>
      <c r="B8" s="8">
        <v>38605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1"/>
        <v>0</v>
      </c>
    </row>
    <row r="9" spans="1:31" x14ac:dyDescent="0.35">
      <c r="A9" s="19" t="s">
        <v>27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1"/>
        <v>0</v>
      </c>
    </row>
    <row r="10" spans="1:31" x14ac:dyDescent="0.35">
      <c r="A10" s="4" t="s">
        <v>28</v>
      </c>
      <c r="B10" s="8">
        <v>960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1"/>
        <v>0</v>
      </c>
    </row>
    <row r="11" spans="1:31" x14ac:dyDescent="0.35">
      <c r="A11" s="19" t="s">
        <v>29</v>
      </c>
      <c r="B11" s="8">
        <v>39570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L11" s="4" t="s">
        <v>29</v>
      </c>
      <c r="M11" s="28">
        <f>SUM(M6:M10)</f>
        <v>0</v>
      </c>
      <c r="N11" s="28">
        <f t="shared" ref="N11:T11" si="2">SUM(N6:N10)</f>
        <v>0</v>
      </c>
      <c r="O11" s="28">
        <f t="shared" si="2"/>
        <v>0</v>
      </c>
      <c r="P11" s="28">
        <f t="shared" si="2"/>
        <v>0</v>
      </c>
      <c r="Q11" s="28">
        <f t="shared" si="2"/>
        <v>0</v>
      </c>
      <c r="R11" s="28">
        <f t="shared" si="2"/>
        <v>0</v>
      </c>
      <c r="S11" s="28">
        <f t="shared" si="2"/>
        <v>0</v>
      </c>
      <c r="T11" s="28">
        <f t="shared" si="2"/>
        <v>0</v>
      </c>
      <c r="W11" s="4" t="s">
        <v>29</v>
      </c>
      <c r="X11" s="28">
        <f>SUM(X6:X10)</f>
        <v>0</v>
      </c>
      <c r="Y11" s="28">
        <f t="shared" ref="Y11:AE11" si="3">SUM(Y6:Y10)</f>
        <v>0</v>
      </c>
      <c r="Z11" s="28">
        <f t="shared" si="3"/>
        <v>0</v>
      </c>
      <c r="AA11" s="28">
        <f t="shared" si="3"/>
        <v>0</v>
      </c>
      <c r="AB11" s="28">
        <f t="shared" si="3"/>
        <v>0</v>
      </c>
      <c r="AC11" s="28">
        <f t="shared" si="3"/>
        <v>0</v>
      </c>
      <c r="AD11" s="28">
        <f t="shared" si="3"/>
        <v>0</v>
      </c>
      <c r="AE11" s="28">
        <f t="shared" si="3"/>
        <v>0</v>
      </c>
    </row>
    <row r="12" spans="1:31" ht="18.649999999999999" customHeight="1" x14ac:dyDescent="0.35">
      <c r="A12" s="102"/>
      <c r="B12" s="102"/>
      <c r="C12" s="102"/>
      <c r="D12" s="102"/>
      <c r="L12" s="103"/>
      <c r="M12" s="103"/>
      <c r="N12" s="103"/>
      <c r="O12" s="103"/>
      <c r="W12" s="103"/>
      <c r="X12" s="103"/>
      <c r="Y12" s="103"/>
      <c r="Z12" s="103"/>
    </row>
    <row r="14" spans="1:31" ht="23.5" x14ac:dyDescent="0.55000000000000004">
      <c r="A14" s="56" t="s">
        <v>73</v>
      </c>
      <c r="F14" s="103"/>
      <c r="G14" s="103"/>
      <c r="H14" s="103"/>
      <c r="I14" s="103"/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x14ac:dyDescent="0.35">
      <c r="B15" s="24" t="s">
        <v>33</v>
      </c>
      <c r="C15" s="24" t="s">
        <v>5</v>
      </c>
      <c r="D15" s="24" t="s">
        <v>7</v>
      </c>
      <c r="E15" s="24" t="s">
        <v>8</v>
      </c>
      <c r="F15" s="24" t="s">
        <v>9</v>
      </c>
      <c r="G15" s="24" t="s">
        <v>10</v>
      </c>
      <c r="H15" s="24" t="s">
        <v>11</v>
      </c>
      <c r="I15" s="24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43.5" customHeight="1" x14ac:dyDescent="0.35">
      <c r="A16" s="9"/>
      <c r="B16" s="6" t="s">
        <v>34</v>
      </c>
      <c r="C16" s="6" t="s">
        <v>18</v>
      </c>
      <c r="D16" s="6" t="s">
        <v>46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37132</v>
      </c>
      <c r="C18" s="8">
        <v>677</v>
      </c>
      <c r="D18" s="8">
        <v>0</v>
      </c>
      <c r="E18" s="8">
        <v>0</v>
      </c>
      <c r="F18" s="8">
        <v>0</v>
      </c>
      <c r="G18" s="8">
        <v>41286</v>
      </c>
      <c r="H18" s="8">
        <v>0</v>
      </c>
      <c r="I18" s="8">
        <v>41963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4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5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4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5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4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5"/>
        <v>0</v>
      </c>
    </row>
    <row r="21" spans="1:32" x14ac:dyDescent="0.35">
      <c r="A21" s="4" t="s">
        <v>39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4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5"/>
        <v>0</v>
      </c>
    </row>
    <row r="22" spans="1:32" x14ac:dyDescent="0.35">
      <c r="A22" s="4" t="s">
        <v>40</v>
      </c>
      <c r="B22" s="8">
        <v>6598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4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5"/>
        <v>0</v>
      </c>
    </row>
    <row r="23" spans="1:32" x14ac:dyDescent="0.35">
      <c r="A23" s="4" t="s">
        <v>29</v>
      </c>
      <c r="B23" s="8">
        <v>43730</v>
      </c>
      <c r="C23" s="8">
        <v>677</v>
      </c>
      <c r="D23" s="8">
        <v>0</v>
      </c>
      <c r="E23" s="8">
        <v>0</v>
      </c>
      <c r="F23" s="8">
        <v>0</v>
      </c>
      <c r="G23" s="8">
        <v>41286</v>
      </c>
      <c r="H23" s="8">
        <v>0</v>
      </c>
      <c r="I23" s="8">
        <v>41963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4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5"/>
        <v>0</v>
      </c>
    </row>
    <row r="24" spans="1:32" ht="18.649999999999999" customHeight="1" x14ac:dyDescent="0.35">
      <c r="A24" s="102"/>
      <c r="B24" s="102"/>
      <c r="C24" s="102"/>
      <c r="D24" s="102"/>
      <c r="E24" s="3"/>
      <c r="F24" s="3"/>
      <c r="G24" s="3"/>
      <c r="H24" s="3"/>
      <c r="I24" s="3"/>
      <c r="L24" s="102"/>
      <c r="M24" s="102"/>
      <c r="N24" s="102"/>
      <c r="O24" s="102"/>
      <c r="P24" s="102"/>
      <c r="Q24" s="104"/>
      <c r="R24" s="104"/>
      <c r="S24" s="104"/>
      <c r="T24" s="104"/>
      <c r="W24" s="102"/>
      <c r="X24" s="102"/>
      <c r="Y24" s="102"/>
      <c r="Z24" s="102"/>
      <c r="AA24" s="102"/>
      <c r="AB24" s="104"/>
      <c r="AC24" s="104"/>
      <c r="AD24" s="104"/>
      <c r="AE24" s="104"/>
    </row>
    <row r="26" spans="1:32" ht="23.5" x14ac:dyDescent="0.55000000000000004">
      <c r="A26" s="56" t="s">
        <v>74</v>
      </c>
      <c r="J26" s="29" t="s">
        <v>12</v>
      </c>
      <c r="L26" s="56" t="s">
        <v>43</v>
      </c>
      <c r="M26" s="89"/>
      <c r="N26" s="89"/>
      <c r="O26" s="89"/>
      <c r="P26" s="89"/>
      <c r="Q26" s="89"/>
      <c r="R26" s="89"/>
      <c r="S26" s="89"/>
      <c r="T26" s="89"/>
      <c r="U26" s="89"/>
      <c r="W26" s="56" t="s">
        <v>43</v>
      </c>
    </row>
    <row r="27" spans="1:32" ht="29" x14ac:dyDescent="0.35">
      <c r="A27" s="37"/>
      <c r="B27" s="2" t="s">
        <v>5</v>
      </c>
      <c r="C27" s="2" t="s">
        <v>7</v>
      </c>
      <c r="D27" s="2" t="s">
        <v>8</v>
      </c>
      <c r="E27" s="2" t="s">
        <v>9</v>
      </c>
      <c r="F27" s="2" t="s">
        <v>10</v>
      </c>
      <c r="G27" s="2" t="s">
        <v>11</v>
      </c>
      <c r="H27" s="29" t="s">
        <v>44</v>
      </c>
      <c r="I27" s="29" t="s">
        <v>45</v>
      </c>
      <c r="J27" s="7" t="s">
        <v>48</v>
      </c>
      <c r="M27" s="53" t="s">
        <v>5</v>
      </c>
      <c r="N27" s="53" t="s">
        <v>7</v>
      </c>
      <c r="O27" s="53" t="s">
        <v>8</v>
      </c>
      <c r="P27" s="53" t="s">
        <v>9</v>
      </c>
      <c r="Q27" s="53" t="s">
        <v>10</v>
      </c>
      <c r="R27" s="53" t="s">
        <v>11</v>
      </c>
      <c r="S27" s="53" t="s">
        <v>44</v>
      </c>
      <c r="T27" s="53" t="s">
        <v>45</v>
      </c>
      <c r="U27" s="53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58"/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8"/>
      <c r="L28" s="58"/>
      <c r="M28" s="6" t="s">
        <v>18</v>
      </c>
      <c r="N28" s="6" t="s">
        <v>46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8">
        <v>556</v>
      </c>
      <c r="C29" s="8">
        <v>0</v>
      </c>
      <c r="D29" s="8">
        <v>0</v>
      </c>
      <c r="E29" s="8">
        <v>85</v>
      </c>
      <c r="F29" s="8">
        <v>0</v>
      </c>
      <c r="G29" s="8">
        <v>0</v>
      </c>
      <c r="H29" s="8">
        <v>0</v>
      </c>
      <c r="I29" s="8">
        <v>206</v>
      </c>
      <c r="J29" s="8">
        <v>847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8">
        <v>5252</v>
      </c>
      <c r="C30" s="8">
        <v>0</v>
      </c>
      <c r="D30" s="27">
        <v>28985</v>
      </c>
      <c r="E30" s="8">
        <v>0</v>
      </c>
      <c r="F30" s="8">
        <v>0</v>
      </c>
      <c r="G30" s="27">
        <v>0</v>
      </c>
      <c r="H30" s="8">
        <v>3582</v>
      </c>
      <c r="I30" s="8">
        <v>46768</v>
      </c>
      <c r="J30" s="8">
        <v>88057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5023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7757</v>
      </c>
      <c r="I31" s="8">
        <v>11000</v>
      </c>
      <c r="J31" s="8">
        <v>23780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6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7">SUM(X31:AE31)</f>
        <v>0</v>
      </c>
    </row>
    <row r="32" spans="1:32" x14ac:dyDescent="0.35">
      <c r="A32" s="4" t="s">
        <v>52</v>
      </c>
      <c r="B32" s="8">
        <v>79200</v>
      </c>
      <c r="C32" s="8">
        <v>0</v>
      </c>
      <c r="D32" s="8">
        <v>0</v>
      </c>
      <c r="E32" s="8">
        <v>19263</v>
      </c>
      <c r="F32" s="8">
        <v>0</v>
      </c>
      <c r="G32" s="8">
        <v>0</v>
      </c>
      <c r="H32" s="8">
        <v>0</v>
      </c>
      <c r="I32" s="8">
        <v>270</v>
      </c>
      <c r="J32" s="8">
        <v>98733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6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7"/>
        <v>0</v>
      </c>
    </row>
    <row r="33" spans="1:32" x14ac:dyDescent="0.35">
      <c r="A33" s="4" t="s">
        <v>53</v>
      </c>
      <c r="B33" s="8">
        <v>45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4693</v>
      </c>
      <c r="I33" s="8">
        <v>118525</v>
      </c>
      <c r="J33" s="8">
        <v>123263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6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7"/>
        <v>0</v>
      </c>
    </row>
    <row r="34" spans="1:32" x14ac:dyDescent="0.35">
      <c r="A34" s="4" t="s">
        <v>54</v>
      </c>
      <c r="B34" s="8">
        <v>929</v>
      </c>
      <c r="C34" s="8">
        <v>0</v>
      </c>
      <c r="D34" s="8">
        <v>0</v>
      </c>
      <c r="E34" s="8">
        <v>0</v>
      </c>
      <c r="F34" s="8">
        <v>25341</v>
      </c>
      <c r="G34" s="8">
        <v>0</v>
      </c>
      <c r="H34" s="8">
        <v>721</v>
      </c>
      <c r="I34" s="8">
        <v>38650</v>
      </c>
      <c r="J34" s="8">
        <v>65641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6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7"/>
        <v>0</v>
      </c>
    </row>
    <row r="35" spans="1:32" x14ac:dyDescent="0.35">
      <c r="A35" s="4" t="s">
        <v>55</v>
      </c>
      <c r="B35" s="8">
        <v>191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22254</v>
      </c>
      <c r="I35" s="8">
        <v>3731</v>
      </c>
      <c r="J35" s="8">
        <v>26176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6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7"/>
        <v>0</v>
      </c>
    </row>
    <row r="36" spans="1:32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171</v>
      </c>
      <c r="J36" s="8">
        <v>171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6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7"/>
        <v>0</v>
      </c>
    </row>
    <row r="37" spans="1:32" x14ac:dyDescent="0.35">
      <c r="A37" s="4" t="s">
        <v>29</v>
      </c>
      <c r="B37" s="8">
        <v>91195</v>
      </c>
      <c r="C37" s="8">
        <v>0</v>
      </c>
      <c r="D37" s="31">
        <f>SUM(D29:D36)</f>
        <v>28985</v>
      </c>
      <c r="E37" s="8">
        <v>19348</v>
      </c>
      <c r="F37" s="8">
        <v>25341</v>
      </c>
      <c r="G37" s="27">
        <v>0</v>
      </c>
      <c r="H37" s="8">
        <v>39007</v>
      </c>
      <c r="I37" s="8">
        <v>219320</v>
      </c>
      <c r="J37" s="8">
        <v>426668</v>
      </c>
      <c r="L37" s="4" t="s">
        <v>29</v>
      </c>
      <c r="M37" s="8">
        <v>0</v>
      </c>
      <c r="N37" s="8">
        <f t="shared" ref="N37:T37" si="8">SUM(N29:N36)</f>
        <v>0</v>
      </c>
      <c r="O37" s="8">
        <f t="shared" si="8"/>
        <v>0</v>
      </c>
      <c r="P37" s="8">
        <f t="shared" si="8"/>
        <v>0</v>
      </c>
      <c r="Q37" s="8">
        <f t="shared" si="8"/>
        <v>0</v>
      </c>
      <c r="R37" s="8">
        <f t="shared" si="8"/>
        <v>0</v>
      </c>
      <c r="S37" s="8">
        <f t="shared" si="8"/>
        <v>0</v>
      </c>
      <c r="T37" s="8">
        <f t="shared" si="8"/>
        <v>0</v>
      </c>
      <c r="U37" s="8">
        <f t="shared" si="6"/>
        <v>0</v>
      </c>
      <c r="W37" s="4" t="s">
        <v>29</v>
      </c>
      <c r="X37" s="8"/>
      <c r="Y37" s="8">
        <f t="shared" ref="Y37:AE37" si="9">SUM(Y29:Y36)</f>
        <v>0</v>
      </c>
      <c r="Z37" s="8">
        <f t="shared" si="9"/>
        <v>0</v>
      </c>
      <c r="AA37" s="8">
        <f t="shared" si="9"/>
        <v>0</v>
      </c>
      <c r="AB37" s="8">
        <f t="shared" si="9"/>
        <v>0</v>
      </c>
      <c r="AC37" s="8">
        <f t="shared" si="9"/>
        <v>0</v>
      </c>
      <c r="AD37" s="8">
        <f t="shared" si="9"/>
        <v>0</v>
      </c>
      <c r="AE37" s="8">
        <f t="shared" si="9"/>
        <v>0</v>
      </c>
      <c r="AF37" s="8">
        <f t="shared" si="7"/>
        <v>0</v>
      </c>
    </row>
    <row r="38" spans="1:32" x14ac:dyDescent="0.35">
      <c r="A38" s="11"/>
      <c r="B38" s="30"/>
      <c r="C38" s="30"/>
      <c r="D38" s="30"/>
      <c r="E38" s="30"/>
      <c r="F38" s="30"/>
      <c r="G38" s="30"/>
      <c r="H38" s="30"/>
      <c r="I38" s="5"/>
      <c r="J38" s="5"/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6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7"/>
        <v>0</v>
      </c>
    </row>
    <row r="39" spans="1:32" x14ac:dyDescent="0.35">
      <c r="A39" s="12" t="s">
        <v>57</v>
      </c>
      <c r="B39" s="5">
        <f t="shared" ref="B39:I39" si="10">SUM(B34:B36)</f>
        <v>1120</v>
      </c>
      <c r="C39" s="5">
        <f t="shared" si="10"/>
        <v>0</v>
      </c>
      <c r="D39" s="5">
        <f t="shared" si="10"/>
        <v>0</v>
      </c>
      <c r="E39" s="5">
        <f t="shared" si="10"/>
        <v>0</v>
      </c>
      <c r="F39" s="5">
        <f t="shared" si="10"/>
        <v>25341</v>
      </c>
      <c r="G39" s="8">
        <f t="shared" si="10"/>
        <v>0</v>
      </c>
      <c r="H39" s="5">
        <f t="shared" si="10"/>
        <v>22975</v>
      </c>
      <c r="I39" s="5">
        <f t="shared" si="10"/>
        <v>42552</v>
      </c>
      <c r="J39" s="8">
        <f>SUM(B39:I39)</f>
        <v>91988</v>
      </c>
      <c r="L39" s="12" t="s">
        <v>57</v>
      </c>
      <c r="M39" s="8">
        <f>SUM(M34:M36)</f>
        <v>0</v>
      </c>
      <c r="N39" s="5">
        <f t="shared" ref="N39:U39" si="11">SUM(N34:N36)</f>
        <v>0</v>
      </c>
      <c r="O39" s="5">
        <f t="shared" si="11"/>
        <v>0</v>
      </c>
      <c r="P39" s="8">
        <f>SUM(P34:P36)</f>
        <v>0</v>
      </c>
      <c r="Q39" s="5">
        <f t="shared" si="11"/>
        <v>0</v>
      </c>
      <c r="R39" s="5">
        <f t="shared" si="11"/>
        <v>0</v>
      </c>
      <c r="S39" s="5">
        <f t="shared" si="11"/>
        <v>0</v>
      </c>
      <c r="T39" s="5">
        <f t="shared" si="11"/>
        <v>0</v>
      </c>
      <c r="U39" s="8">
        <f t="shared" si="11"/>
        <v>0</v>
      </c>
      <c r="W39" s="12" t="s">
        <v>57</v>
      </c>
      <c r="X39" s="8">
        <f>SUM(X34:X36)</f>
        <v>0</v>
      </c>
      <c r="Y39" s="5">
        <f t="shared" ref="Y39:Z39" si="12">SUM(Y34:Y36)</f>
        <v>0</v>
      </c>
      <c r="Z39" s="5">
        <f t="shared" si="12"/>
        <v>0</v>
      </c>
      <c r="AA39" s="8">
        <f>SUM(AA34:AA36)</f>
        <v>0</v>
      </c>
      <c r="AB39" s="5">
        <f t="shared" ref="AB39:AF39" si="13">SUM(AB34:AB36)</f>
        <v>0</v>
      </c>
      <c r="AC39" s="5">
        <f t="shared" si="13"/>
        <v>0</v>
      </c>
      <c r="AD39" s="5">
        <f t="shared" si="13"/>
        <v>0</v>
      </c>
      <c r="AE39" s="5">
        <f t="shared" si="13"/>
        <v>0</v>
      </c>
      <c r="AF39" s="8">
        <f t="shared" si="13"/>
        <v>0</v>
      </c>
    </row>
    <row r="40" spans="1:32" ht="15.5" x14ac:dyDescent="0.35">
      <c r="A40" s="83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83"/>
      <c r="M40" s="17"/>
      <c r="N40" s="17"/>
      <c r="O40" s="37"/>
      <c r="P40" s="17"/>
      <c r="Q40" s="17"/>
      <c r="R40" s="17"/>
      <c r="S40" s="17"/>
      <c r="T40" s="17"/>
      <c r="U40" s="17"/>
      <c r="V40" s="17"/>
      <c r="W40" s="83"/>
      <c r="X40" s="17"/>
      <c r="Y40" s="17"/>
      <c r="Z40" s="37"/>
      <c r="AA40" s="17"/>
      <c r="AB40" s="17"/>
      <c r="AC40" s="17"/>
      <c r="AD40" s="17"/>
      <c r="AE40" s="17"/>
      <c r="AF40" s="17"/>
    </row>
    <row r="42" spans="1:32" ht="18.5" x14ac:dyDescent="0.45">
      <c r="A42" s="43" t="s">
        <v>58</v>
      </c>
    </row>
    <row r="43" spans="1:32" ht="18.5" x14ac:dyDescent="0.45"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60" spans="1:31" x14ac:dyDescent="0.35">
      <c r="D60" s="41"/>
    </row>
    <row r="61" spans="1:31" x14ac:dyDescent="0.35">
      <c r="A61" s="2"/>
    </row>
    <row r="62" spans="1:31" ht="18.5" x14ac:dyDescent="0.45">
      <c r="A62" s="4" t="s">
        <v>2</v>
      </c>
      <c r="B62" s="8">
        <f>SUM(B6/1000)</f>
        <v>0</v>
      </c>
      <c r="D62" s="4" t="s">
        <v>49</v>
      </c>
      <c r="E62" s="8">
        <f>SUM(J29)</f>
        <v>847</v>
      </c>
      <c r="G62" s="5" t="s">
        <v>18</v>
      </c>
      <c r="H62" s="8">
        <f>SUM(B37/1000)</f>
        <v>91.194999999999993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35">
      <c r="A63" s="4" t="s">
        <v>3</v>
      </c>
      <c r="B63" s="8">
        <f>SUM(B7/1000)</f>
        <v>0</v>
      </c>
      <c r="D63" s="4" t="s">
        <v>50</v>
      </c>
      <c r="E63" s="8">
        <f t="shared" ref="E63:E66" si="14">SUM(J30)</f>
        <v>88057</v>
      </c>
      <c r="G63" s="5" t="s">
        <v>46</v>
      </c>
      <c r="H63" s="8">
        <f>SUM(C37)</f>
        <v>0</v>
      </c>
    </row>
    <row r="64" spans="1:31" x14ac:dyDescent="0.35">
      <c r="A64" s="4" t="s">
        <v>26</v>
      </c>
      <c r="B64" s="8">
        <f>SUM(B8/1000)</f>
        <v>38.604999999999997</v>
      </c>
      <c r="D64" s="4" t="s">
        <v>51</v>
      </c>
      <c r="E64" s="8">
        <f t="shared" si="14"/>
        <v>23780</v>
      </c>
      <c r="G64" s="5" t="s">
        <v>59</v>
      </c>
      <c r="H64" s="5">
        <f>SUM(D37/1000)</f>
        <v>28.984999999999999</v>
      </c>
    </row>
    <row r="65" spans="1:9" x14ac:dyDescent="0.35">
      <c r="A65" s="4" t="s">
        <v>27</v>
      </c>
      <c r="B65" s="8">
        <f>SUM(B9/1000)</f>
        <v>0</v>
      </c>
      <c r="D65" s="4" t="s">
        <v>52</v>
      </c>
      <c r="E65" s="8">
        <f t="shared" si="14"/>
        <v>98733</v>
      </c>
      <c r="G65" s="5" t="s">
        <v>47</v>
      </c>
      <c r="H65" s="8">
        <f>SUM(E37/1000)</f>
        <v>19.347999999999999</v>
      </c>
    </row>
    <row r="66" spans="1:9" x14ac:dyDescent="0.35">
      <c r="A66" s="4" t="s">
        <v>28</v>
      </c>
      <c r="B66" s="8">
        <f>SUM(B10/1000)</f>
        <v>0.96</v>
      </c>
      <c r="D66" s="4" t="s">
        <v>53</v>
      </c>
      <c r="E66" s="8">
        <f t="shared" si="14"/>
        <v>123263</v>
      </c>
      <c r="G66" s="5" t="s">
        <v>22</v>
      </c>
      <c r="H66" s="8">
        <f>SUM(F37/1000)</f>
        <v>25.341000000000001</v>
      </c>
    </row>
    <row r="67" spans="1:9" x14ac:dyDescent="0.35">
      <c r="D67" s="4" t="s">
        <v>60</v>
      </c>
      <c r="E67" s="8">
        <f>SUM(J39)</f>
        <v>91988</v>
      </c>
      <c r="G67" s="5" t="s">
        <v>23</v>
      </c>
      <c r="H67" s="8">
        <f>SUM(G37)</f>
        <v>0</v>
      </c>
    </row>
    <row r="68" spans="1:9" ht="14.5" hidden="1" customHeight="1" x14ac:dyDescent="0.35">
      <c r="D68" s="16"/>
      <c r="E68" s="18"/>
      <c r="G68" s="5" t="s">
        <v>44</v>
      </c>
      <c r="H68" s="8">
        <f>SUM(H37)</f>
        <v>39007</v>
      </c>
    </row>
    <row r="69" spans="1:9" ht="36.65" hidden="1" customHeight="1" x14ac:dyDescent="0.35">
      <c r="D69" s="16"/>
      <c r="E69" s="18"/>
      <c r="G69" s="5" t="s">
        <v>45</v>
      </c>
      <c r="H69" s="8">
        <f>SUM(I37)</f>
        <v>219320</v>
      </c>
    </row>
    <row r="70" spans="1:9" ht="17.5" customHeight="1" x14ac:dyDescent="0.35">
      <c r="G70" s="5" t="s">
        <v>44</v>
      </c>
      <c r="H70" s="8">
        <f>SUM(H37/1000)</f>
        <v>39.006999999999998</v>
      </c>
    </row>
    <row r="71" spans="1:9" x14ac:dyDescent="0.35">
      <c r="G71" s="5" t="s">
        <v>45</v>
      </c>
      <c r="H71" s="8">
        <f>SUM(I37/1000)</f>
        <v>219.32</v>
      </c>
    </row>
    <row r="72" spans="1:9" ht="18.5" x14ac:dyDescent="0.45">
      <c r="A72" s="47"/>
      <c r="B72" s="47"/>
      <c r="C72" s="47"/>
      <c r="D72" s="47"/>
      <c r="E72" s="48"/>
      <c r="F72" s="49"/>
      <c r="G72" s="49"/>
      <c r="H72" s="49"/>
      <c r="I72" s="49"/>
    </row>
    <row r="73" spans="1:9" ht="18.5" x14ac:dyDescent="0.45">
      <c r="A73" s="47"/>
      <c r="B73" s="47"/>
      <c r="C73" s="47"/>
      <c r="D73" s="47"/>
      <c r="E73" s="48"/>
      <c r="F73" s="49"/>
      <c r="G73" s="49"/>
      <c r="H73" s="49"/>
      <c r="I73" s="49"/>
    </row>
    <row r="88" spans="5:7" x14ac:dyDescent="0.35">
      <c r="E88" s="2"/>
    </row>
    <row r="90" spans="5:7" x14ac:dyDescent="0.35">
      <c r="E90" s="4" t="s">
        <v>0</v>
      </c>
      <c r="F90" s="76">
        <f>SUM(B11/1000)</f>
        <v>39.57</v>
      </c>
      <c r="G90" s="77"/>
    </row>
    <row r="91" spans="5:7" x14ac:dyDescent="0.35">
      <c r="E91" s="4" t="s">
        <v>62</v>
      </c>
      <c r="F91" s="76">
        <f>SUM(I37/1000)</f>
        <v>219.32</v>
      </c>
      <c r="G91" s="23"/>
    </row>
    <row r="92" spans="5:7" x14ac:dyDescent="0.35">
      <c r="E92" s="2"/>
      <c r="F92" s="3"/>
      <c r="G92" s="3"/>
    </row>
    <row r="93" spans="5:7" x14ac:dyDescent="0.35">
      <c r="E93" s="2"/>
      <c r="F93" s="3"/>
      <c r="G93" s="3"/>
    </row>
    <row r="94" spans="5:7" x14ac:dyDescent="0.35">
      <c r="E94" s="2"/>
      <c r="F94" s="3"/>
      <c r="G94" s="3"/>
    </row>
    <row r="95" spans="5:7" x14ac:dyDescent="0.35">
      <c r="E95" s="2"/>
      <c r="F95" s="3"/>
      <c r="G95" s="3"/>
    </row>
    <row r="96" spans="5:7" x14ac:dyDescent="0.35">
      <c r="E96" s="2"/>
      <c r="F96" s="3"/>
      <c r="G96" s="3"/>
    </row>
    <row r="97" spans="5:17" x14ac:dyDescent="0.35">
      <c r="E97" s="2"/>
      <c r="F97" s="3"/>
      <c r="G97" s="3"/>
    </row>
    <row r="99" spans="5:17" x14ac:dyDescent="0.35">
      <c r="E99" s="2"/>
      <c r="F99" s="2"/>
      <c r="G99" s="2"/>
    </row>
    <row r="100" spans="5:17" x14ac:dyDescent="0.35">
      <c r="E100" s="2"/>
      <c r="F100" s="3"/>
      <c r="G100" s="3"/>
    </row>
    <row r="101" spans="5:17" x14ac:dyDescent="0.35">
      <c r="E101" s="2"/>
      <c r="F101" s="3"/>
      <c r="G101" s="3"/>
    </row>
    <row r="102" spans="5:17" x14ac:dyDescent="0.35">
      <c r="E102" s="2"/>
      <c r="F102" s="3"/>
      <c r="G102" s="3"/>
    </row>
    <row r="103" spans="5:17" x14ac:dyDescent="0.35">
      <c r="E103" s="2"/>
      <c r="F103" s="3"/>
      <c r="G103" s="3"/>
    </row>
    <row r="104" spans="5:17" x14ac:dyDescent="0.35">
      <c r="H104" s="2"/>
      <c r="I104" s="2"/>
      <c r="J104" s="2"/>
      <c r="K104" s="2"/>
      <c r="L104" s="2"/>
      <c r="M104" s="2"/>
      <c r="N104" s="2"/>
      <c r="O104" s="2"/>
      <c r="P104" s="2"/>
      <c r="Q104" s="2"/>
    </row>
  </sheetData>
  <mergeCells count="11">
    <mergeCell ref="A12:D12"/>
    <mergeCell ref="F14:I14"/>
    <mergeCell ref="A24:D24"/>
    <mergeCell ref="P3:T3"/>
    <mergeCell ref="AA3:AE3"/>
    <mergeCell ref="L12:O12"/>
    <mergeCell ref="W12:Z12"/>
    <mergeCell ref="L24:P24"/>
    <mergeCell ref="Q24:T24"/>
    <mergeCell ref="W24:AA24"/>
    <mergeCell ref="AB24:AE24"/>
  </mergeCells>
  <conditionalFormatting sqref="F89:F9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07AFC-D101-434A-9EA0-A7B385028E69}">
  <dimension ref="A1:AF92"/>
  <sheetViews>
    <sheetView view="pageBreakPreview" topLeftCell="A23" zoomScale="70" zoomScaleNormal="100" zoomScaleSheetLayoutView="70" workbookViewId="0">
      <selection activeCell="H68" sqref="H68"/>
    </sheetView>
  </sheetViews>
  <sheetFormatPr defaultRowHeight="14.5" x14ac:dyDescent="0.35"/>
  <cols>
    <col min="1" max="1" width="41.1796875" customWidth="1"/>
    <col min="2" max="2" width="24.54296875" customWidth="1"/>
    <col min="3" max="3" width="22" customWidth="1"/>
    <col min="4" max="4" width="23" customWidth="1"/>
    <col min="5" max="5" width="18.453125" customWidth="1"/>
    <col min="6" max="6" width="17.54296875" customWidth="1"/>
    <col min="7" max="7" width="19.453125" customWidth="1"/>
    <col min="8" max="8" width="16" customWidth="1"/>
    <col min="9" max="9" width="17.54296875" customWidth="1"/>
    <col min="10" max="10" width="21.1796875" customWidth="1"/>
    <col min="12" max="12" width="43.81640625" customWidth="1"/>
    <col min="13" max="13" width="18.81640625" customWidth="1"/>
    <col min="14" max="14" width="24.54296875" customWidth="1"/>
    <col min="15" max="15" width="17.453125" customWidth="1"/>
    <col min="16" max="16" width="19.453125" customWidth="1"/>
    <col min="17" max="17" width="18.54296875" customWidth="1"/>
    <col min="18" max="18" width="19.1796875" customWidth="1"/>
    <col min="19" max="19" width="14.453125" customWidth="1"/>
    <col min="20" max="20" width="17.1796875" customWidth="1"/>
    <col min="23" max="23" width="43.1796875" customWidth="1"/>
    <col min="24" max="24" width="21.453125" customWidth="1"/>
    <col min="25" max="25" width="21.54296875" customWidth="1"/>
    <col min="26" max="26" width="19.54296875" customWidth="1"/>
    <col min="27" max="27" width="19.1796875" customWidth="1"/>
    <col min="28" max="28" width="19" customWidth="1"/>
    <col min="29" max="29" width="16.453125" customWidth="1"/>
    <col min="30" max="30" width="15" customWidth="1"/>
    <col min="31" max="31" width="16.1796875" customWidth="1"/>
  </cols>
  <sheetData>
    <row r="1" spans="1:31" ht="27" customHeight="1" x14ac:dyDescent="0.6">
      <c r="A1" s="69" t="s">
        <v>75</v>
      </c>
      <c r="L1" s="62" t="s">
        <v>76</v>
      </c>
      <c r="W1" s="62" t="s">
        <v>76</v>
      </c>
    </row>
    <row r="3" spans="1:31" ht="23.5" x14ac:dyDescent="0.55000000000000004">
      <c r="A3" s="59" t="s">
        <v>118</v>
      </c>
      <c r="L3" s="59" t="s">
        <v>118</v>
      </c>
      <c r="M3" s="52"/>
      <c r="N3" s="52"/>
      <c r="O3" s="52"/>
      <c r="P3" s="106"/>
      <c r="Q3" s="106"/>
      <c r="R3" s="106"/>
      <c r="S3" s="106"/>
      <c r="T3" s="106"/>
      <c r="W3" s="59" t="s">
        <v>118</v>
      </c>
      <c r="X3" s="52"/>
      <c r="Y3" s="52"/>
      <c r="Z3" s="52"/>
      <c r="AA3" s="106"/>
      <c r="AB3" s="106"/>
      <c r="AC3" s="106"/>
      <c r="AD3" s="106"/>
      <c r="AE3" s="106"/>
    </row>
    <row r="4" spans="1:3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29" x14ac:dyDescent="0.35">
      <c r="B5" s="6" t="s">
        <v>0</v>
      </c>
      <c r="C5" s="6" t="s">
        <v>18</v>
      </c>
      <c r="D5" s="6" t="s">
        <v>46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12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19" t="s">
        <v>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19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0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1">SUM(Y7:AD7)</f>
        <v>0</v>
      </c>
    </row>
    <row r="8" spans="1:31" x14ac:dyDescent="0.35">
      <c r="A8" s="19" t="s">
        <v>26</v>
      </c>
      <c r="B8" s="8">
        <v>127683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1"/>
        <v>0</v>
      </c>
    </row>
    <row r="9" spans="1:31" x14ac:dyDescent="0.35">
      <c r="A9" s="19" t="s">
        <v>27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1"/>
        <v>0</v>
      </c>
    </row>
    <row r="10" spans="1:31" x14ac:dyDescent="0.35">
      <c r="A10" s="4" t="s">
        <v>28</v>
      </c>
      <c r="B10" s="8">
        <v>2290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1"/>
        <v>0</v>
      </c>
    </row>
    <row r="11" spans="1:31" ht="15.65" customHeight="1" x14ac:dyDescent="0.35">
      <c r="A11" s="19" t="s">
        <v>29</v>
      </c>
      <c r="B11" s="8">
        <v>129980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L11" s="4" t="s">
        <v>29</v>
      </c>
      <c r="M11" s="28">
        <f>SUM(M6:M10)</f>
        <v>0</v>
      </c>
      <c r="N11" s="28">
        <f t="shared" ref="N11:T11" si="2">SUM(N6:N10)</f>
        <v>0</v>
      </c>
      <c r="O11" s="28">
        <f t="shared" si="2"/>
        <v>0</v>
      </c>
      <c r="P11" s="28">
        <f t="shared" si="2"/>
        <v>0</v>
      </c>
      <c r="Q11" s="28">
        <f t="shared" si="2"/>
        <v>0</v>
      </c>
      <c r="R11" s="28">
        <f t="shared" si="2"/>
        <v>0</v>
      </c>
      <c r="S11" s="28">
        <f t="shared" si="2"/>
        <v>0</v>
      </c>
      <c r="T11" s="28">
        <f t="shared" si="2"/>
        <v>0</v>
      </c>
      <c r="W11" s="4" t="s">
        <v>29</v>
      </c>
      <c r="X11" s="28">
        <f>SUM(X6:X10)</f>
        <v>0</v>
      </c>
      <c r="Y11" s="28">
        <f t="shared" ref="Y11:AE11" si="3">SUM(Y6:Y10)</f>
        <v>0</v>
      </c>
      <c r="Z11" s="28">
        <f t="shared" si="3"/>
        <v>0</v>
      </c>
      <c r="AA11" s="28">
        <f t="shared" si="3"/>
        <v>0</v>
      </c>
      <c r="AB11" s="28">
        <f t="shared" si="3"/>
        <v>0</v>
      </c>
      <c r="AC11" s="28">
        <f t="shared" si="3"/>
        <v>0</v>
      </c>
      <c r="AD11" s="28">
        <f t="shared" si="3"/>
        <v>0</v>
      </c>
      <c r="AE11" s="28">
        <f t="shared" si="3"/>
        <v>0</v>
      </c>
    </row>
    <row r="12" spans="1:31" ht="18.649999999999999" customHeight="1" x14ac:dyDescent="0.35">
      <c r="A12" s="102"/>
      <c r="B12" s="102"/>
      <c r="C12" s="102"/>
      <c r="D12" s="102"/>
      <c r="L12" s="103"/>
      <c r="M12" s="103"/>
      <c r="N12" s="103"/>
      <c r="O12" s="103"/>
      <c r="W12" s="103"/>
      <c r="X12" s="103"/>
      <c r="Y12" s="103"/>
      <c r="Z12" s="103"/>
    </row>
    <row r="13" spans="1:31" x14ac:dyDescent="0.35">
      <c r="A13" s="17"/>
    </row>
    <row r="14" spans="1:31" ht="23.5" x14ac:dyDescent="0.55000000000000004">
      <c r="A14" s="56" t="s">
        <v>69</v>
      </c>
      <c r="E14" s="70"/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x14ac:dyDescent="0.35">
      <c r="A15" s="17"/>
      <c r="B15" s="24" t="s">
        <v>33</v>
      </c>
      <c r="C15" s="24" t="s">
        <v>5</v>
      </c>
      <c r="D15" s="24" t="s">
        <v>7</v>
      </c>
      <c r="E15" s="24" t="s">
        <v>8</v>
      </c>
      <c r="F15" s="24" t="s">
        <v>9</v>
      </c>
      <c r="G15" s="24" t="s">
        <v>10</v>
      </c>
      <c r="H15" s="24" t="s">
        <v>11</v>
      </c>
      <c r="I15" s="24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29" x14ac:dyDescent="0.35">
      <c r="A16" s="58"/>
      <c r="B16" s="6" t="s">
        <v>34</v>
      </c>
      <c r="C16" s="6" t="s">
        <v>18</v>
      </c>
      <c r="D16" s="6" t="s">
        <v>46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12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20273</v>
      </c>
      <c r="C18" s="8">
        <v>428</v>
      </c>
      <c r="D18" s="8">
        <v>0</v>
      </c>
      <c r="E18" s="8">
        <v>0</v>
      </c>
      <c r="F18" s="8">
        <v>0</v>
      </c>
      <c r="G18" s="8">
        <v>21250</v>
      </c>
      <c r="H18" s="8">
        <v>0</v>
      </c>
      <c r="I18" s="8">
        <v>21677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4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5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4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5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4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5"/>
        <v>0</v>
      </c>
    </row>
    <row r="21" spans="1:32" x14ac:dyDescent="0.35">
      <c r="A21" s="4" t="s">
        <v>39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4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5"/>
        <v>0</v>
      </c>
    </row>
    <row r="22" spans="1:32" x14ac:dyDescent="0.35">
      <c r="A22" s="4" t="s">
        <v>40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4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5"/>
        <v>0</v>
      </c>
    </row>
    <row r="23" spans="1:32" x14ac:dyDescent="0.35">
      <c r="A23" s="4" t="s">
        <v>29</v>
      </c>
      <c r="B23" s="8">
        <v>20273</v>
      </c>
      <c r="C23" s="8">
        <v>428</v>
      </c>
      <c r="D23" s="8">
        <v>0</v>
      </c>
      <c r="E23" s="8">
        <v>0</v>
      </c>
      <c r="F23" s="8">
        <v>0</v>
      </c>
      <c r="G23" s="8">
        <v>21250</v>
      </c>
      <c r="H23" s="8">
        <v>0</v>
      </c>
      <c r="I23" s="8">
        <v>21677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4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5"/>
        <v>0</v>
      </c>
    </row>
    <row r="24" spans="1:32" ht="15.65" customHeight="1" x14ac:dyDescent="0.35">
      <c r="A24" s="102"/>
      <c r="B24" s="102"/>
      <c r="C24" s="102"/>
      <c r="D24" s="102"/>
      <c r="E24" s="102"/>
      <c r="F24" s="104"/>
      <c r="G24" s="104"/>
      <c r="H24" s="104"/>
      <c r="I24" s="104"/>
      <c r="L24" s="102"/>
      <c r="M24" s="102"/>
      <c r="N24" s="102"/>
      <c r="O24" s="102"/>
      <c r="P24" s="102"/>
      <c r="Q24" s="104"/>
      <c r="R24" s="104"/>
      <c r="S24" s="104"/>
      <c r="T24" s="104"/>
      <c r="W24" s="102"/>
      <c r="X24" s="102"/>
      <c r="Y24" s="102"/>
      <c r="Z24" s="102"/>
      <c r="AA24" s="102"/>
      <c r="AB24" s="104"/>
      <c r="AC24" s="104"/>
      <c r="AD24" s="104"/>
      <c r="AE24" s="104"/>
    </row>
    <row r="25" spans="1:32" x14ac:dyDescent="0.35">
      <c r="A25" s="17"/>
    </row>
    <row r="26" spans="1:32" ht="23.5" x14ac:dyDescent="0.55000000000000004">
      <c r="A26" s="56" t="s">
        <v>77</v>
      </c>
      <c r="L26" s="55" t="s">
        <v>43</v>
      </c>
      <c r="W26" s="56" t="s">
        <v>43</v>
      </c>
    </row>
    <row r="27" spans="1:32" x14ac:dyDescent="0.35">
      <c r="A27" s="37"/>
      <c r="B27" s="29" t="s">
        <v>5</v>
      </c>
      <c r="C27" s="2" t="s">
        <v>7</v>
      </c>
      <c r="D27" s="2" t="s">
        <v>8</v>
      </c>
      <c r="E27" s="2" t="s">
        <v>9</v>
      </c>
      <c r="F27" s="2" t="s">
        <v>10</v>
      </c>
      <c r="G27" s="2" t="s">
        <v>11</v>
      </c>
      <c r="H27" s="29" t="s">
        <v>44</v>
      </c>
      <c r="I27" s="29" t="s">
        <v>45</v>
      </c>
      <c r="J27" s="29" t="s">
        <v>12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58"/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12</v>
      </c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8">
        <v>2196</v>
      </c>
      <c r="C29" s="8">
        <v>0</v>
      </c>
      <c r="D29" s="8">
        <v>0</v>
      </c>
      <c r="E29" s="8">
        <v>758</v>
      </c>
      <c r="F29" s="8">
        <v>0</v>
      </c>
      <c r="G29" s="8">
        <v>0</v>
      </c>
      <c r="H29" s="8">
        <v>0</v>
      </c>
      <c r="I29" s="8">
        <v>44</v>
      </c>
      <c r="J29" s="8">
        <v>2997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8">
        <v>547</v>
      </c>
      <c r="C30" s="8">
        <v>0</v>
      </c>
      <c r="D30" s="8">
        <v>5185</v>
      </c>
      <c r="E30" s="8">
        <v>0</v>
      </c>
      <c r="F30" s="8">
        <v>171</v>
      </c>
      <c r="G30" s="8">
        <v>0</v>
      </c>
      <c r="H30" s="8">
        <v>0</v>
      </c>
      <c r="I30" s="8">
        <v>1802</v>
      </c>
      <c r="J30" s="8">
        <v>7705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1401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6726</v>
      </c>
      <c r="I31" s="8">
        <v>10031</v>
      </c>
      <c r="J31" s="8">
        <v>18158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6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7">SUM(X31:AE31)</f>
        <v>0</v>
      </c>
    </row>
    <row r="32" spans="1:32" x14ac:dyDescent="0.35">
      <c r="A32" s="4" t="s">
        <v>52</v>
      </c>
      <c r="B32" s="8">
        <v>27689</v>
      </c>
      <c r="C32" s="8">
        <v>0</v>
      </c>
      <c r="D32" s="8">
        <v>0</v>
      </c>
      <c r="E32" s="8">
        <v>5494</v>
      </c>
      <c r="F32" s="8">
        <v>0</v>
      </c>
      <c r="G32" s="8">
        <v>0</v>
      </c>
      <c r="H32" s="8">
        <v>0</v>
      </c>
      <c r="I32" s="8">
        <v>0</v>
      </c>
      <c r="J32" s="8">
        <v>33183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6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7"/>
        <v>0</v>
      </c>
    </row>
    <row r="33" spans="1:32" x14ac:dyDescent="0.35">
      <c r="A33" s="4" t="s">
        <v>53</v>
      </c>
      <c r="B33" s="8">
        <v>108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31853</v>
      </c>
      <c r="J33" s="8">
        <v>31960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6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7"/>
        <v>0</v>
      </c>
    </row>
    <row r="34" spans="1:32" x14ac:dyDescent="0.35">
      <c r="A34" s="4" t="s">
        <v>54</v>
      </c>
      <c r="B34" s="8">
        <v>467</v>
      </c>
      <c r="C34" s="8">
        <v>0</v>
      </c>
      <c r="D34" s="8">
        <v>0</v>
      </c>
      <c r="E34" s="8">
        <v>0</v>
      </c>
      <c r="F34" s="8">
        <v>11314</v>
      </c>
      <c r="G34" s="8">
        <v>0</v>
      </c>
      <c r="H34" s="8">
        <v>1039</v>
      </c>
      <c r="I34" s="8">
        <v>49120</v>
      </c>
      <c r="J34" s="8">
        <v>61940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6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7"/>
        <v>0</v>
      </c>
    </row>
    <row r="35" spans="1:32" x14ac:dyDescent="0.35">
      <c r="A35" s="4" t="s">
        <v>55</v>
      </c>
      <c r="B35" s="8">
        <v>37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9624</v>
      </c>
      <c r="I35" s="8">
        <v>582</v>
      </c>
      <c r="J35" s="8">
        <v>10243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6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7"/>
        <v>0</v>
      </c>
    </row>
    <row r="36" spans="1:32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6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7"/>
        <v>0</v>
      </c>
    </row>
    <row r="37" spans="1:32" x14ac:dyDescent="0.35">
      <c r="A37" s="4" t="s">
        <v>29</v>
      </c>
      <c r="B37" s="8">
        <v>32445</v>
      </c>
      <c r="C37" s="8">
        <v>0</v>
      </c>
      <c r="D37" s="8">
        <v>5185</v>
      </c>
      <c r="E37" s="8">
        <v>6252</v>
      </c>
      <c r="F37" s="8">
        <v>11485</v>
      </c>
      <c r="G37" s="8">
        <v>0</v>
      </c>
      <c r="H37" s="8">
        <v>17389</v>
      </c>
      <c r="I37" s="8">
        <v>93431</v>
      </c>
      <c r="J37" s="8">
        <v>166187</v>
      </c>
      <c r="L37" s="4" t="s">
        <v>29</v>
      </c>
      <c r="M37" s="8">
        <f>SUM(M29:M36)</f>
        <v>0</v>
      </c>
      <c r="N37" s="8">
        <f t="shared" ref="N37:T37" si="8">SUM(N29:N36)</f>
        <v>0</v>
      </c>
      <c r="O37" s="8">
        <f t="shared" si="8"/>
        <v>0</v>
      </c>
      <c r="P37" s="8">
        <f t="shared" si="8"/>
        <v>0</v>
      </c>
      <c r="Q37" s="8">
        <f t="shared" si="8"/>
        <v>0</v>
      </c>
      <c r="R37" s="8">
        <f t="shared" si="8"/>
        <v>0</v>
      </c>
      <c r="S37" s="8">
        <f t="shared" si="8"/>
        <v>0</v>
      </c>
      <c r="T37" s="8">
        <f t="shared" si="8"/>
        <v>0</v>
      </c>
      <c r="U37" s="8">
        <f t="shared" si="6"/>
        <v>0</v>
      </c>
      <c r="W37" s="4" t="s">
        <v>29</v>
      </c>
      <c r="X37" s="8"/>
      <c r="Y37" s="8">
        <f t="shared" ref="Y37:AE37" si="9">SUM(Y29:Y36)</f>
        <v>0</v>
      </c>
      <c r="Z37" s="8">
        <f t="shared" si="9"/>
        <v>0</v>
      </c>
      <c r="AA37" s="8">
        <f t="shared" si="9"/>
        <v>0</v>
      </c>
      <c r="AB37" s="8">
        <f t="shared" si="9"/>
        <v>0</v>
      </c>
      <c r="AC37" s="8">
        <f t="shared" si="9"/>
        <v>0</v>
      </c>
      <c r="AD37" s="8">
        <f t="shared" si="9"/>
        <v>0</v>
      </c>
      <c r="AE37" s="8">
        <f t="shared" si="9"/>
        <v>0</v>
      </c>
      <c r="AF37" s="8">
        <f t="shared" si="7"/>
        <v>0</v>
      </c>
    </row>
    <row r="38" spans="1:32" x14ac:dyDescent="0.35"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6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7"/>
        <v>0</v>
      </c>
    </row>
    <row r="39" spans="1:32" x14ac:dyDescent="0.35">
      <c r="A39" s="5" t="s">
        <v>57</v>
      </c>
      <c r="B39" s="5">
        <f>SUM(B34:B36)</f>
        <v>504</v>
      </c>
      <c r="C39" s="5">
        <f t="shared" ref="C39:J39" si="10">SUM(C34:C36)</f>
        <v>0</v>
      </c>
      <c r="D39" s="5">
        <f t="shared" si="10"/>
        <v>0</v>
      </c>
      <c r="E39" s="5">
        <f t="shared" si="10"/>
        <v>0</v>
      </c>
      <c r="F39" s="5">
        <f t="shared" si="10"/>
        <v>11314</v>
      </c>
      <c r="G39" s="5">
        <f>SUM(G34:G36)</f>
        <v>0</v>
      </c>
      <c r="H39" s="5">
        <f t="shared" si="10"/>
        <v>10663</v>
      </c>
      <c r="I39" s="5">
        <f t="shared" si="10"/>
        <v>49702</v>
      </c>
      <c r="J39" s="5">
        <f t="shared" si="10"/>
        <v>72183</v>
      </c>
      <c r="L39" s="12" t="s">
        <v>57</v>
      </c>
      <c r="M39" s="8">
        <f>SUM(M34:M36)</f>
        <v>0</v>
      </c>
      <c r="N39" s="5">
        <f t="shared" ref="N39:U39" si="11">SUM(N34:N36)</f>
        <v>0</v>
      </c>
      <c r="O39" s="5">
        <f t="shared" si="11"/>
        <v>0</v>
      </c>
      <c r="P39" s="8">
        <f>SUM(P34:P36)</f>
        <v>0</v>
      </c>
      <c r="Q39" s="5">
        <f t="shared" si="11"/>
        <v>0</v>
      </c>
      <c r="R39" s="5">
        <f t="shared" si="11"/>
        <v>0</v>
      </c>
      <c r="S39" s="5">
        <f t="shared" si="11"/>
        <v>0</v>
      </c>
      <c r="T39" s="5">
        <f t="shared" si="11"/>
        <v>0</v>
      </c>
      <c r="U39" s="8">
        <f t="shared" si="11"/>
        <v>0</v>
      </c>
      <c r="W39" s="12" t="s">
        <v>57</v>
      </c>
      <c r="X39" s="8">
        <f>SUM(X34:X36)</f>
        <v>0</v>
      </c>
      <c r="Y39" s="5">
        <f t="shared" ref="Y39:Z39" si="12">SUM(Y34:Y36)</f>
        <v>0</v>
      </c>
      <c r="Z39" s="5">
        <f t="shared" si="12"/>
        <v>0</v>
      </c>
      <c r="AA39" s="8">
        <f>SUM(AA34:AA36)</f>
        <v>0</v>
      </c>
      <c r="AB39" s="5">
        <f t="shared" ref="AB39:AF39" si="13">SUM(AB34:AB36)</f>
        <v>0</v>
      </c>
      <c r="AC39" s="5">
        <f t="shared" si="13"/>
        <v>0</v>
      </c>
      <c r="AD39" s="5">
        <f t="shared" si="13"/>
        <v>0</v>
      </c>
      <c r="AE39" s="5">
        <f t="shared" si="13"/>
        <v>0</v>
      </c>
      <c r="AF39" s="8">
        <f t="shared" si="13"/>
        <v>0</v>
      </c>
    </row>
    <row r="41" spans="1:32" ht="18.5" x14ac:dyDescent="0.45">
      <c r="A41" s="43" t="s">
        <v>58</v>
      </c>
    </row>
    <row r="59" spans="1:8" x14ac:dyDescent="0.35">
      <c r="D59" s="41"/>
    </row>
    <row r="60" spans="1:8" x14ac:dyDescent="0.35">
      <c r="A60" s="2"/>
    </row>
    <row r="61" spans="1:8" x14ac:dyDescent="0.35">
      <c r="A61" s="4" t="s">
        <v>2</v>
      </c>
      <c r="B61" s="8">
        <f>SUM(B6/1000)</f>
        <v>0</v>
      </c>
      <c r="D61" s="4" t="s">
        <v>49</v>
      </c>
      <c r="E61" s="8">
        <f>SUM(J29)</f>
        <v>2997</v>
      </c>
      <c r="G61" s="5" t="s">
        <v>18</v>
      </c>
      <c r="H61" s="8">
        <f>SUM(B37/1000)</f>
        <v>32.445</v>
      </c>
    </row>
    <row r="62" spans="1:8" x14ac:dyDescent="0.35">
      <c r="A62" s="4" t="s">
        <v>3</v>
      </c>
      <c r="B62" s="8">
        <f>SUM(B7/1000)</f>
        <v>0</v>
      </c>
      <c r="D62" s="4" t="s">
        <v>50</v>
      </c>
      <c r="E62" s="8">
        <f t="shared" ref="E62:E65" si="14">SUM(J30)</f>
        <v>7705</v>
      </c>
      <c r="G62" s="5" t="s">
        <v>46</v>
      </c>
      <c r="H62" s="8">
        <f>SUM(C37)</f>
        <v>0</v>
      </c>
    </row>
    <row r="63" spans="1:8" x14ac:dyDescent="0.35">
      <c r="A63" s="4" t="s">
        <v>26</v>
      </c>
      <c r="B63" s="8">
        <f>SUM(B8/1000)</f>
        <v>127.68300000000001</v>
      </c>
      <c r="D63" s="4" t="s">
        <v>51</v>
      </c>
      <c r="E63" s="8">
        <f t="shared" si="14"/>
        <v>18158</v>
      </c>
      <c r="G63" s="5" t="s">
        <v>59</v>
      </c>
      <c r="H63" s="8">
        <f>SUM(D37/1000)</f>
        <v>5.1849999999999996</v>
      </c>
    </row>
    <row r="64" spans="1:8" x14ac:dyDescent="0.35">
      <c r="A64" s="4" t="s">
        <v>27</v>
      </c>
      <c r="B64" s="8">
        <f>SUM(B9/1000)</f>
        <v>0</v>
      </c>
      <c r="D64" s="4" t="s">
        <v>52</v>
      </c>
      <c r="E64" s="8">
        <f t="shared" si="14"/>
        <v>33183</v>
      </c>
      <c r="G64" s="5" t="s">
        <v>47</v>
      </c>
      <c r="H64" s="8">
        <f>SUM(E37/1000)</f>
        <v>6.2519999999999998</v>
      </c>
    </row>
    <row r="65" spans="1:8" x14ac:dyDescent="0.35">
      <c r="A65" s="4" t="s">
        <v>28</v>
      </c>
      <c r="B65" s="8">
        <f>SUM(B10/1000)</f>
        <v>2.29</v>
      </c>
      <c r="D65" s="4" t="s">
        <v>53</v>
      </c>
      <c r="E65" s="8">
        <f t="shared" si="14"/>
        <v>31960</v>
      </c>
      <c r="G65" s="5" t="s">
        <v>22</v>
      </c>
      <c r="H65" s="8">
        <f>SUM(F37/1000)</f>
        <v>11.484999999999999</v>
      </c>
    </row>
    <row r="66" spans="1:8" x14ac:dyDescent="0.35">
      <c r="D66" s="4" t="s">
        <v>60</v>
      </c>
      <c r="E66" s="8">
        <f>SUM(J39)</f>
        <v>72183</v>
      </c>
      <c r="G66" s="5" t="s">
        <v>23</v>
      </c>
      <c r="H66" s="8">
        <f>SUM(G37)</f>
        <v>0</v>
      </c>
    </row>
    <row r="67" spans="1:8" ht="18.649999999999999" customHeight="1" x14ac:dyDescent="0.35">
      <c r="D67" s="16"/>
      <c r="E67" s="18"/>
      <c r="G67" s="5" t="s">
        <v>44</v>
      </c>
      <c r="H67" s="8">
        <f>SUM(H37/1000)</f>
        <v>17.388999999999999</v>
      </c>
    </row>
    <row r="68" spans="1:8" x14ac:dyDescent="0.35">
      <c r="G68" s="5" t="s">
        <v>45</v>
      </c>
      <c r="H68" s="8">
        <f>SUM(I37/1000)</f>
        <v>93.430999999999997</v>
      </c>
    </row>
    <row r="70" spans="1:8" ht="18.5" x14ac:dyDescent="0.45">
      <c r="A70" s="47"/>
      <c r="B70" s="47"/>
      <c r="C70" s="47"/>
      <c r="D70" s="47"/>
    </row>
    <row r="88" spans="1:9" ht="18.5" x14ac:dyDescent="0.45">
      <c r="A88" s="47"/>
      <c r="B88" s="47"/>
      <c r="C88" s="47"/>
      <c r="E88" s="48"/>
      <c r="F88" s="49"/>
      <c r="G88" s="49"/>
      <c r="H88" s="49"/>
      <c r="I88" s="49"/>
    </row>
    <row r="89" spans="1:9" x14ac:dyDescent="0.35">
      <c r="F89" s="2"/>
    </row>
    <row r="91" spans="1:9" x14ac:dyDescent="0.35">
      <c r="F91" s="4" t="s">
        <v>0</v>
      </c>
      <c r="G91" s="8">
        <f>SUM(B11/1000)</f>
        <v>129.97999999999999</v>
      </c>
    </row>
    <row r="92" spans="1:9" x14ac:dyDescent="0.35">
      <c r="F92" s="4" t="s">
        <v>62</v>
      </c>
      <c r="G92" s="8">
        <f>SUM(I37/1000)</f>
        <v>93.430999999999997</v>
      </c>
    </row>
  </sheetData>
  <mergeCells count="11">
    <mergeCell ref="A12:D12"/>
    <mergeCell ref="F24:I24"/>
    <mergeCell ref="A24:E24"/>
    <mergeCell ref="P3:T3"/>
    <mergeCell ref="AA3:AE3"/>
    <mergeCell ref="L12:O12"/>
    <mergeCell ref="W12:Z12"/>
    <mergeCell ref="L24:P24"/>
    <mergeCell ref="Q24:T24"/>
    <mergeCell ref="W24:AA24"/>
    <mergeCell ref="AB24:AE24"/>
  </mergeCells>
  <pageMargins left="0.7" right="0.7" top="0.75" bottom="0.75" header="0.3" footer="0.3"/>
  <pageSetup paperSize="9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9EF17-546B-4620-9691-D71E4A11147D}">
  <dimension ref="A1:AF101"/>
  <sheetViews>
    <sheetView topLeftCell="A53" zoomScale="68" zoomScaleNormal="68" workbookViewId="0">
      <selection activeCell="F42" sqref="F42"/>
    </sheetView>
  </sheetViews>
  <sheetFormatPr defaultRowHeight="14.5" x14ac:dyDescent="0.35"/>
  <cols>
    <col min="1" max="1" width="42.1796875" customWidth="1"/>
    <col min="2" max="2" width="22.81640625" customWidth="1"/>
    <col min="3" max="3" width="24.81640625" customWidth="1"/>
    <col min="4" max="4" width="23" customWidth="1"/>
    <col min="5" max="5" width="19.1796875" customWidth="1"/>
    <col min="6" max="6" width="20.81640625" customWidth="1"/>
    <col min="7" max="7" width="19" customWidth="1"/>
    <col min="8" max="8" width="17.54296875" customWidth="1"/>
    <col min="9" max="9" width="18.81640625" customWidth="1"/>
    <col min="10" max="10" width="23.1796875" customWidth="1"/>
    <col min="11" max="11" width="11.81640625" customWidth="1"/>
    <col min="12" max="12" width="40" customWidth="1"/>
    <col min="13" max="13" width="21.81640625" customWidth="1"/>
    <col min="14" max="14" width="22.81640625" customWidth="1"/>
    <col min="15" max="15" width="19" customWidth="1"/>
    <col min="16" max="16" width="18.81640625" customWidth="1"/>
    <col min="17" max="17" width="20.1796875" customWidth="1"/>
    <col min="18" max="19" width="15.453125" customWidth="1"/>
    <col min="20" max="20" width="15.1796875" customWidth="1"/>
    <col min="21" max="21" width="15.54296875" customWidth="1"/>
    <col min="23" max="23" width="62.1796875" customWidth="1"/>
    <col min="24" max="24" width="25.1796875" customWidth="1"/>
    <col min="25" max="25" width="29.81640625" customWidth="1"/>
    <col min="26" max="26" width="23.1796875" customWidth="1"/>
    <col min="27" max="27" width="22.1796875" customWidth="1"/>
    <col min="28" max="28" width="22.54296875" customWidth="1"/>
    <col min="29" max="29" width="17.453125" customWidth="1"/>
    <col min="30" max="30" width="15.1796875" customWidth="1"/>
    <col min="31" max="31" width="18.1796875" customWidth="1"/>
  </cols>
  <sheetData>
    <row r="1" spans="1:31" ht="28.5" customHeight="1" x14ac:dyDescent="0.35">
      <c r="A1" s="63" t="s">
        <v>78</v>
      </c>
      <c r="B1" s="17"/>
      <c r="C1" s="18"/>
      <c r="D1" s="18"/>
      <c r="E1" s="18"/>
      <c r="F1" s="18"/>
      <c r="G1" s="18"/>
      <c r="H1" s="18"/>
      <c r="L1" s="63" t="s">
        <v>79</v>
      </c>
      <c r="M1" s="18"/>
      <c r="N1" s="18"/>
      <c r="O1" s="18"/>
      <c r="W1" s="63" t="s">
        <v>80</v>
      </c>
    </row>
    <row r="2" spans="1:31" x14ac:dyDescent="0.35">
      <c r="L2" s="18"/>
      <c r="M2" s="18"/>
      <c r="N2" s="18"/>
      <c r="O2" s="18"/>
    </row>
    <row r="3" spans="1:31" ht="23.5" x14ac:dyDescent="0.55000000000000004">
      <c r="A3" s="59" t="s">
        <v>118</v>
      </c>
      <c r="B3" s="17"/>
      <c r="C3" s="18"/>
      <c r="D3" s="18"/>
      <c r="E3" s="18"/>
      <c r="F3" s="18"/>
      <c r="G3" s="18"/>
      <c r="H3" s="18"/>
      <c r="L3" s="59" t="s">
        <v>118</v>
      </c>
      <c r="M3" s="52"/>
      <c r="N3" s="52"/>
      <c r="O3" s="52"/>
      <c r="P3" s="106"/>
      <c r="Q3" s="106"/>
      <c r="R3" s="106"/>
      <c r="S3" s="106"/>
      <c r="T3" s="106"/>
      <c r="W3" s="59" t="s">
        <v>118</v>
      </c>
      <c r="X3" s="52"/>
      <c r="Y3" s="52"/>
      <c r="Z3" s="52"/>
      <c r="AA3" s="106"/>
      <c r="AB3" s="106"/>
      <c r="AC3" s="106"/>
      <c r="AD3" s="106"/>
      <c r="AE3" s="106"/>
    </row>
    <row r="4" spans="1:3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43.5" customHeight="1" x14ac:dyDescent="0.35">
      <c r="A5" s="17"/>
      <c r="B5" s="6" t="s">
        <v>0</v>
      </c>
      <c r="C5" s="6" t="s">
        <v>18</v>
      </c>
      <c r="D5" s="6" t="s">
        <v>46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4" t="s">
        <v>2</v>
      </c>
      <c r="B6" s="35">
        <v>337444</v>
      </c>
      <c r="C6" s="42">
        <v>11054</v>
      </c>
      <c r="D6" s="5"/>
      <c r="E6" s="5"/>
      <c r="F6" s="5"/>
      <c r="G6" s="42">
        <v>395484</v>
      </c>
      <c r="H6" s="5"/>
      <c r="I6" s="5">
        <f>SUM(C6:H6)</f>
        <v>406538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4" t="s">
        <v>3</v>
      </c>
      <c r="B7" s="5"/>
      <c r="C7" s="5"/>
      <c r="D7" s="5"/>
      <c r="E7" s="5"/>
      <c r="F7" s="5"/>
      <c r="G7" s="5"/>
      <c r="H7" s="5"/>
      <c r="I7" s="5">
        <f t="shared" ref="I7:I10" si="0">SUM(C7:H7)</f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1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2">SUM(Y7:AD7)</f>
        <v>0</v>
      </c>
    </row>
    <row r="8" spans="1:31" x14ac:dyDescent="0.35">
      <c r="A8" s="4" t="s">
        <v>26</v>
      </c>
      <c r="B8" s="5"/>
      <c r="C8" s="8"/>
      <c r="D8" s="5"/>
      <c r="E8" s="5"/>
      <c r="F8" s="5"/>
      <c r="G8" s="5"/>
      <c r="H8" s="5"/>
      <c r="I8" s="5">
        <f t="shared" si="0"/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1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2"/>
        <v>0</v>
      </c>
    </row>
    <row r="9" spans="1:31" x14ac:dyDescent="0.35">
      <c r="A9" s="4" t="s">
        <v>27</v>
      </c>
      <c r="B9" s="5"/>
      <c r="C9" s="5"/>
      <c r="D9" s="5"/>
      <c r="E9" s="5"/>
      <c r="F9" s="5"/>
      <c r="G9" s="5"/>
      <c r="H9" s="5"/>
      <c r="I9" s="5">
        <f t="shared" si="0"/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1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2"/>
        <v>0</v>
      </c>
    </row>
    <row r="10" spans="1:31" x14ac:dyDescent="0.35">
      <c r="A10" s="4" t="s">
        <v>28</v>
      </c>
      <c r="B10" s="5">
        <v>2270</v>
      </c>
      <c r="C10" s="3"/>
      <c r="D10" s="5"/>
      <c r="E10" s="5"/>
      <c r="F10" s="5"/>
      <c r="G10" s="5"/>
      <c r="H10" s="5"/>
      <c r="I10" s="5">
        <f t="shared" si="0"/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1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2"/>
        <v>0</v>
      </c>
    </row>
    <row r="11" spans="1:31" x14ac:dyDescent="0.35">
      <c r="A11" s="4" t="s">
        <v>29</v>
      </c>
      <c r="B11" s="35">
        <f>SUM(B5:B10)</f>
        <v>339714</v>
      </c>
      <c r="C11" s="35">
        <f t="shared" ref="C11:G11" si="3">SUM(C5:C10)</f>
        <v>11054</v>
      </c>
      <c r="D11" s="8">
        <f t="shared" si="3"/>
        <v>0</v>
      </c>
      <c r="E11" s="8">
        <f t="shared" si="3"/>
        <v>0</v>
      </c>
      <c r="F11" s="8">
        <f t="shared" si="3"/>
        <v>0</v>
      </c>
      <c r="G11" s="35">
        <f t="shared" si="3"/>
        <v>395484</v>
      </c>
      <c r="H11" s="5">
        <f t="shared" ref="H11" si="4">SUM(H6:H10)</f>
        <v>0</v>
      </c>
      <c r="I11" s="5">
        <f>SUM(C11:H11)</f>
        <v>406538</v>
      </c>
      <c r="L11" s="4" t="s">
        <v>29</v>
      </c>
      <c r="M11" s="28">
        <f>SUM(M6:M10)</f>
        <v>0</v>
      </c>
      <c r="N11" s="28">
        <f t="shared" ref="N11:T11" si="5">SUM(N6:N10)</f>
        <v>0</v>
      </c>
      <c r="O11" s="28">
        <f t="shared" si="5"/>
        <v>0</v>
      </c>
      <c r="P11" s="28">
        <f t="shared" si="5"/>
        <v>0</v>
      </c>
      <c r="Q11" s="28">
        <f t="shared" si="5"/>
        <v>0</v>
      </c>
      <c r="R11" s="28">
        <f t="shared" si="5"/>
        <v>0</v>
      </c>
      <c r="S11" s="28">
        <f t="shared" si="5"/>
        <v>0</v>
      </c>
      <c r="T11" s="28">
        <f t="shared" si="5"/>
        <v>0</v>
      </c>
      <c r="W11" s="4" t="s">
        <v>29</v>
      </c>
      <c r="X11" s="28">
        <f>SUM(X6:X10)</f>
        <v>0</v>
      </c>
      <c r="Y11" s="28">
        <f t="shared" ref="Y11:AE11" si="6">SUM(Y6:Y10)</f>
        <v>0</v>
      </c>
      <c r="Z11" s="28">
        <f t="shared" si="6"/>
        <v>0</v>
      </c>
      <c r="AA11" s="28">
        <f t="shared" si="6"/>
        <v>0</v>
      </c>
      <c r="AB11" s="28">
        <f t="shared" si="6"/>
        <v>0</v>
      </c>
      <c r="AC11" s="28">
        <f t="shared" si="6"/>
        <v>0</v>
      </c>
      <c r="AD11" s="28">
        <f t="shared" si="6"/>
        <v>0</v>
      </c>
      <c r="AE11" s="28">
        <f t="shared" si="6"/>
        <v>0</v>
      </c>
    </row>
    <row r="12" spans="1:31" ht="18.649999999999999" customHeight="1" x14ac:dyDescent="0.35">
      <c r="A12" s="71"/>
      <c r="L12" s="103"/>
      <c r="M12" s="103"/>
      <c r="N12" s="103"/>
      <c r="O12" s="103"/>
      <c r="W12" s="103"/>
      <c r="X12" s="103"/>
      <c r="Y12" s="103"/>
      <c r="Z12" s="103"/>
    </row>
    <row r="14" spans="1:31" ht="23.5" x14ac:dyDescent="0.55000000000000004">
      <c r="A14" s="56" t="s">
        <v>32</v>
      </c>
      <c r="K14" s="18"/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ht="19.5" customHeight="1" x14ac:dyDescent="0.35">
      <c r="A15" s="36"/>
      <c r="B15" s="24" t="s">
        <v>33</v>
      </c>
      <c r="C15" s="24" t="s">
        <v>5</v>
      </c>
      <c r="D15" s="24" t="s">
        <v>7</v>
      </c>
      <c r="E15" s="24" t="s">
        <v>8</v>
      </c>
      <c r="F15" s="24" t="s">
        <v>9</v>
      </c>
      <c r="G15" s="24" t="s">
        <v>10</v>
      </c>
      <c r="H15" s="24" t="s">
        <v>11</v>
      </c>
      <c r="I15" s="24" t="s">
        <v>4</v>
      </c>
      <c r="K15" s="18"/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43.5" customHeight="1" x14ac:dyDescent="0.35">
      <c r="A16" s="58"/>
      <c r="B16" s="6" t="s">
        <v>34</v>
      </c>
      <c r="C16" s="6" t="s">
        <v>18</v>
      </c>
      <c r="D16" s="6" t="s">
        <v>46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K16" s="18"/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5"/>
      <c r="C17" s="5"/>
      <c r="D17" s="5"/>
      <c r="E17" s="5"/>
      <c r="F17" s="5"/>
      <c r="G17" s="5"/>
      <c r="H17" s="5"/>
      <c r="I17" s="5">
        <f>SUM(C17:H17)</f>
        <v>0</v>
      </c>
      <c r="K17" s="18"/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5">
        <v>2792</v>
      </c>
      <c r="C18" s="5">
        <v>3075</v>
      </c>
      <c r="D18" s="5"/>
      <c r="E18" s="5"/>
      <c r="F18" s="5"/>
      <c r="G18" s="5"/>
      <c r="H18" s="5"/>
      <c r="I18" s="5">
        <f t="shared" ref="I18:I23" si="7">SUM(C18:H18)</f>
        <v>3075</v>
      </c>
      <c r="K18" s="18"/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8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9">SUM(Y18:AD18)</f>
        <v>0</v>
      </c>
    </row>
    <row r="19" spans="1:32" x14ac:dyDescent="0.35">
      <c r="A19" s="4" t="s">
        <v>37</v>
      </c>
      <c r="B19" s="5"/>
      <c r="C19" s="5"/>
      <c r="D19" s="5"/>
      <c r="E19" s="5"/>
      <c r="F19" s="5"/>
      <c r="G19" s="5"/>
      <c r="H19" s="5"/>
      <c r="I19" s="5">
        <f t="shared" si="7"/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8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9"/>
        <v>0</v>
      </c>
    </row>
    <row r="20" spans="1:32" x14ac:dyDescent="0.35">
      <c r="A20" s="4" t="s">
        <v>38</v>
      </c>
      <c r="B20" s="5"/>
      <c r="C20" s="5"/>
      <c r="D20" s="5"/>
      <c r="E20" s="5"/>
      <c r="F20" s="5"/>
      <c r="G20" s="5"/>
      <c r="H20" s="5"/>
      <c r="I20" s="5">
        <f t="shared" si="7"/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8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9"/>
        <v>0</v>
      </c>
    </row>
    <row r="21" spans="1:32" ht="18.649999999999999" customHeight="1" x14ac:dyDescent="0.35">
      <c r="A21" s="4" t="s">
        <v>39</v>
      </c>
      <c r="B21" s="5">
        <v>24758</v>
      </c>
      <c r="C21" s="5"/>
      <c r="D21" s="5"/>
      <c r="E21" s="5"/>
      <c r="F21" s="5"/>
      <c r="G21" s="5"/>
      <c r="H21" s="5"/>
      <c r="I21" s="5">
        <f t="shared" si="7"/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8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9"/>
        <v>0</v>
      </c>
    </row>
    <row r="22" spans="1:32" x14ac:dyDescent="0.35">
      <c r="A22" s="4" t="s">
        <v>40</v>
      </c>
      <c r="B22" s="5"/>
      <c r="C22" s="5"/>
      <c r="D22" s="5"/>
      <c r="E22" s="5"/>
      <c r="F22" s="5"/>
      <c r="G22" s="5"/>
      <c r="H22" s="5"/>
      <c r="I22" s="5">
        <f t="shared" si="7"/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8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9"/>
        <v>0</v>
      </c>
    </row>
    <row r="23" spans="1:32" x14ac:dyDescent="0.35">
      <c r="A23" s="4" t="s">
        <v>29</v>
      </c>
      <c r="B23" s="5">
        <f t="shared" ref="B23:H23" si="10">SUM(B17:B22)</f>
        <v>27550</v>
      </c>
      <c r="C23" s="5">
        <f t="shared" si="10"/>
        <v>3075</v>
      </c>
      <c r="D23" s="5">
        <f t="shared" si="10"/>
        <v>0</v>
      </c>
      <c r="E23" s="5">
        <f t="shared" si="10"/>
        <v>0</v>
      </c>
      <c r="F23" s="5">
        <f t="shared" si="10"/>
        <v>0</v>
      </c>
      <c r="G23" s="5">
        <f t="shared" si="10"/>
        <v>0</v>
      </c>
      <c r="H23" s="5">
        <f t="shared" si="10"/>
        <v>0</v>
      </c>
      <c r="I23" s="5">
        <f t="shared" si="7"/>
        <v>3075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8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9"/>
        <v>0</v>
      </c>
    </row>
    <row r="24" spans="1:32" ht="15.5" x14ac:dyDescent="0.35">
      <c r="A24" s="71"/>
      <c r="E24" s="104"/>
      <c r="F24" s="104"/>
      <c r="G24" s="104"/>
      <c r="H24" s="104"/>
      <c r="L24" s="102"/>
      <c r="M24" s="102"/>
      <c r="N24" s="102"/>
      <c r="O24" s="102"/>
      <c r="P24" s="102"/>
      <c r="Q24" s="104"/>
      <c r="R24" s="104"/>
      <c r="S24" s="104"/>
      <c r="T24" s="104"/>
      <c r="W24" s="102"/>
      <c r="X24" s="102"/>
      <c r="Y24" s="102"/>
      <c r="Z24" s="102"/>
      <c r="AA24" s="102"/>
      <c r="AB24" s="104"/>
      <c r="AC24" s="104"/>
      <c r="AD24" s="104"/>
      <c r="AE24" s="104"/>
    </row>
    <row r="26" spans="1:32" ht="23.5" x14ac:dyDescent="0.55000000000000004">
      <c r="A26" s="56" t="s">
        <v>81</v>
      </c>
      <c r="L26" s="55" t="s">
        <v>43</v>
      </c>
      <c r="W26" s="56" t="s">
        <v>43</v>
      </c>
    </row>
    <row r="27" spans="1:32" ht="19.5" customHeight="1" x14ac:dyDescent="0.35">
      <c r="A27" s="37"/>
      <c r="B27" s="29" t="s">
        <v>5</v>
      </c>
      <c r="C27" s="29" t="s">
        <v>7</v>
      </c>
      <c r="D27" s="29" t="s">
        <v>8</v>
      </c>
      <c r="E27" s="29" t="s">
        <v>9</v>
      </c>
      <c r="F27" s="29" t="s">
        <v>10</v>
      </c>
      <c r="G27" s="29" t="s">
        <v>11</v>
      </c>
      <c r="H27" s="29" t="s">
        <v>44</v>
      </c>
      <c r="I27" s="29" t="s">
        <v>45</v>
      </c>
      <c r="J27" s="29" t="s">
        <v>12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58"/>
      <c r="B28" s="6" t="s">
        <v>18</v>
      </c>
      <c r="C28" s="6" t="s">
        <v>19</v>
      </c>
      <c r="D28" s="6" t="s">
        <v>82</v>
      </c>
      <c r="E28" s="6" t="s">
        <v>83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48</v>
      </c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5">
        <v>2461</v>
      </c>
      <c r="C29" s="5"/>
      <c r="D29" s="5"/>
      <c r="E29" s="5">
        <v>442</v>
      </c>
      <c r="F29" s="5"/>
      <c r="G29" s="5"/>
      <c r="H29" s="5"/>
      <c r="I29" s="5">
        <v>329</v>
      </c>
      <c r="J29" s="5">
        <f t="shared" ref="J29:J38" si="11">SUM(B29:G29)</f>
        <v>2903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5">
        <v>57368</v>
      </c>
      <c r="C30" s="5"/>
      <c r="D30" s="5">
        <v>10</v>
      </c>
      <c r="E30" s="42">
        <v>2744826</v>
      </c>
      <c r="F30" s="42">
        <v>256145</v>
      </c>
      <c r="G30" s="5"/>
      <c r="H30" s="5"/>
      <c r="I30" s="42">
        <v>762363</v>
      </c>
      <c r="J30" s="5">
        <f t="shared" si="11"/>
        <v>3058349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5">
        <v>605</v>
      </c>
      <c r="C31" s="5"/>
      <c r="D31" s="5"/>
      <c r="E31" s="5"/>
      <c r="G31" s="5"/>
      <c r="H31" s="5">
        <v>4423</v>
      </c>
      <c r="I31" s="5">
        <v>8329</v>
      </c>
      <c r="J31" s="5">
        <f t="shared" si="11"/>
        <v>605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12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13">SUM(X31:AE31)</f>
        <v>0</v>
      </c>
    </row>
    <row r="32" spans="1:32" x14ac:dyDescent="0.35">
      <c r="A32" s="4" t="s">
        <v>52</v>
      </c>
      <c r="B32" s="5">
        <v>100837</v>
      </c>
      <c r="C32" s="5"/>
      <c r="D32" s="5"/>
      <c r="E32" s="5">
        <v>24528</v>
      </c>
      <c r="F32" s="5"/>
      <c r="G32" s="5"/>
      <c r="H32" s="5"/>
      <c r="I32" s="5"/>
      <c r="J32" s="5">
        <f t="shared" si="11"/>
        <v>125365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12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13"/>
        <v>0</v>
      </c>
    </row>
    <row r="33" spans="1:32" ht="18.649999999999999" customHeight="1" x14ac:dyDescent="0.35">
      <c r="A33" s="4" t="s">
        <v>53</v>
      </c>
      <c r="B33" s="5">
        <v>23747</v>
      </c>
      <c r="C33" s="5"/>
      <c r="D33" s="5"/>
      <c r="E33" s="5"/>
      <c r="F33" s="5"/>
      <c r="G33" s="5"/>
      <c r="H33" s="5">
        <v>1507</v>
      </c>
      <c r="I33" s="5">
        <v>50813</v>
      </c>
      <c r="J33" s="5">
        <f t="shared" si="11"/>
        <v>23747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12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13"/>
        <v>0</v>
      </c>
    </row>
    <row r="34" spans="1:32" x14ac:dyDescent="0.35">
      <c r="A34" s="4" t="s">
        <v>54</v>
      </c>
      <c r="B34" s="5">
        <v>588</v>
      </c>
      <c r="C34" s="5"/>
      <c r="D34" s="5"/>
      <c r="E34" s="5"/>
      <c r="F34" s="5">
        <v>21400</v>
      </c>
      <c r="G34" s="5"/>
      <c r="H34" s="5">
        <v>5829</v>
      </c>
      <c r="I34" s="5">
        <v>35772</v>
      </c>
      <c r="J34" s="5">
        <f t="shared" si="11"/>
        <v>21988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12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13"/>
        <v>0</v>
      </c>
    </row>
    <row r="35" spans="1:32" x14ac:dyDescent="0.35">
      <c r="A35" s="4" t="s">
        <v>55</v>
      </c>
      <c r="B35" s="5">
        <v>45</v>
      </c>
      <c r="C35" s="5"/>
      <c r="D35" s="5"/>
      <c r="E35" s="5"/>
      <c r="F35" s="5"/>
      <c r="G35" s="5"/>
      <c r="H35" s="5">
        <v>9671</v>
      </c>
      <c r="I35" s="5">
        <v>912</v>
      </c>
      <c r="J35" s="5">
        <f t="shared" si="11"/>
        <v>45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12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13"/>
        <v>0</v>
      </c>
    </row>
    <row r="36" spans="1:32" x14ac:dyDescent="0.35">
      <c r="A36" s="4" t="s">
        <v>56</v>
      </c>
      <c r="B36" s="5">
        <v>0</v>
      </c>
      <c r="C36" s="5"/>
      <c r="D36" s="5"/>
      <c r="E36" s="5"/>
      <c r="F36" s="5"/>
      <c r="G36" s="5"/>
      <c r="H36" s="5">
        <v>0</v>
      </c>
      <c r="I36" s="5">
        <v>0</v>
      </c>
      <c r="J36" s="5">
        <f t="shared" si="11"/>
        <v>0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12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13"/>
        <v>0</v>
      </c>
    </row>
    <row r="37" spans="1:32" x14ac:dyDescent="0.35">
      <c r="A37" s="4" t="s">
        <v>29</v>
      </c>
      <c r="B37" s="5">
        <f t="shared" ref="B37:G37" si="14">SUM(B29:B36)</f>
        <v>185651</v>
      </c>
      <c r="C37" s="5">
        <f t="shared" si="14"/>
        <v>0</v>
      </c>
      <c r="D37" s="5">
        <f t="shared" si="14"/>
        <v>10</v>
      </c>
      <c r="E37" s="5">
        <f t="shared" si="14"/>
        <v>2769796</v>
      </c>
      <c r="F37" s="42">
        <f>SUM(F29:F36)</f>
        <v>277545</v>
      </c>
      <c r="G37" s="5">
        <f t="shared" si="14"/>
        <v>0</v>
      </c>
      <c r="H37" s="5">
        <f>SUM(H29:H36)</f>
        <v>21430</v>
      </c>
      <c r="I37" s="5">
        <f>SUM(I29:I36)</f>
        <v>858518</v>
      </c>
      <c r="J37" s="5">
        <f t="shared" si="11"/>
        <v>3233002</v>
      </c>
      <c r="L37" s="4" t="s">
        <v>29</v>
      </c>
      <c r="M37" s="8">
        <f>SUM(M29:M36)</f>
        <v>0</v>
      </c>
      <c r="N37" s="8">
        <f t="shared" ref="N37:T37" si="15">SUM(N29:N36)</f>
        <v>0</v>
      </c>
      <c r="O37" s="8">
        <f t="shared" si="15"/>
        <v>0</v>
      </c>
      <c r="P37" s="8">
        <f t="shared" si="15"/>
        <v>0</v>
      </c>
      <c r="Q37" s="8">
        <f t="shared" si="15"/>
        <v>0</v>
      </c>
      <c r="R37" s="8">
        <f t="shared" si="15"/>
        <v>0</v>
      </c>
      <c r="S37" s="8">
        <f t="shared" si="15"/>
        <v>0</v>
      </c>
      <c r="T37" s="8">
        <f t="shared" si="15"/>
        <v>0</v>
      </c>
      <c r="U37" s="8">
        <f t="shared" si="12"/>
        <v>0</v>
      </c>
      <c r="W37" s="4" t="s">
        <v>29</v>
      </c>
      <c r="X37" s="8"/>
      <c r="Y37" s="8">
        <f t="shared" ref="Y37:AE37" si="16">SUM(Y29:Y36)</f>
        <v>0</v>
      </c>
      <c r="Z37" s="8">
        <f t="shared" si="16"/>
        <v>0</v>
      </c>
      <c r="AA37" s="8">
        <f t="shared" si="16"/>
        <v>0</v>
      </c>
      <c r="AB37" s="8">
        <f t="shared" si="16"/>
        <v>0</v>
      </c>
      <c r="AC37" s="8">
        <f t="shared" si="16"/>
        <v>0</v>
      </c>
      <c r="AD37" s="8">
        <f t="shared" si="16"/>
        <v>0</v>
      </c>
      <c r="AE37" s="8">
        <f t="shared" si="16"/>
        <v>0</v>
      </c>
      <c r="AF37" s="8">
        <f t="shared" si="13"/>
        <v>0</v>
      </c>
    </row>
    <row r="38" spans="1:32" x14ac:dyDescent="0.35">
      <c r="A38" s="11"/>
      <c r="B38" s="5"/>
      <c r="C38" s="5"/>
      <c r="D38" s="5"/>
      <c r="E38" s="5"/>
      <c r="F38" s="5"/>
      <c r="G38" s="5"/>
      <c r="H38" s="5"/>
      <c r="I38" s="5"/>
      <c r="J38" s="5">
        <f t="shared" si="11"/>
        <v>0</v>
      </c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12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13"/>
        <v>0</v>
      </c>
    </row>
    <row r="39" spans="1:32" x14ac:dyDescent="0.35">
      <c r="A39" s="12" t="s">
        <v>57</v>
      </c>
      <c r="B39" s="5">
        <f>SUM(B34:B36)</f>
        <v>633</v>
      </c>
      <c r="C39" s="5">
        <f t="shared" ref="C39:J39" si="17">SUM(C34:C36)</f>
        <v>0</v>
      </c>
      <c r="D39" s="5">
        <f t="shared" si="17"/>
        <v>0</v>
      </c>
      <c r="E39" s="5">
        <f t="shared" si="17"/>
        <v>0</v>
      </c>
      <c r="F39" s="5">
        <f t="shared" si="17"/>
        <v>21400</v>
      </c>
      <c r="G39" s="5">
        <f>SUM(G34:G36)</f>
        <v>0</v>
      </c>
      <c r="H39" s="5">
        <f t="shared" si="17"/>
        <v>15500</v>
      </c>
      <c r="I39" s="5">
        <f t="shared" si="17"/>
        <v>36684</v>
      </c>
      <c r="J39" s="5">
        <f t="shared" si="17"/>
        <v>22033</v>
      </c>
      <c r="L39" s="12" t="s">
        <v>57</v>
      </c>
      <c r="M39" s="8">
        <f>SUM(M34:M36)</f>
        <v>0</v>
      </c>
      <c r="N39" s="5">
        <f t="shared" ref="N39:U39" si="18">SUM(N34:N36)</f>
        <v>0</v>
      </c>
      <c r="O39" s="5">
        <f t="shared" si="18"/>
        <v>0</v>
      </c>
      <c r="P39" s="8">
        <f>SUM(P34:P36)</f>
        <v>0</v>
      </c>
      <c r="Q39" s="5">
        <f t="shared" si="18"/>
        <v>0</v>
      </c>
      <c r="R39" s="5">
        <f t="shared" si="18"/>
        <v>0</v>
      </c>
      <c r="S39" s="5">
        <f t="shared" si="18"/>
        <v>0</v>
      </c>
      <c r="T39" s="5">
        <f t="shared" si="18"/>
        <v>0</v>
      </c>
      <c r="U39" s="8">
        <f t="shared" si="18"/>
        <v>0</v>
      </c>
      <c r="W39" s="12" t="s">
        <v>57</v>
      </c>
      <c r="X39" s="8">
        <f>SUM(X34:X36)</f>
        <v>0</v>
      </c>
      <c r="Y39" s="5">
        <f t="shared" ref="Y39:Z39" si="19">SUM(Y34:Y36)</f>
        <v>0</v>
      </c>
      <c r="Z39" s="5">
        <f t="shared" si="19"/>
        <v>0</v>
      </c>
      <c r="AA39" s="8">
        <f>SUM(AA34:AA36)</f>
        <v>0</v>
      </c>
      <c r="AB39" s="5">
        <f t="shared" ref="AB39:AF39" si="20">SUM(AB34:AB36)</f>
        <v>0</v>
      </c>
      <c r="AC39" s="5">
        <f t="shared" si="20"/>
        <v>0</v>
      </c>
      <c r="AD39" s="5">
        <f t="shared" si="20"/>
        <v>0</v>
      </c>
      <c r="AE39" s="5">
        <f t="shared" si="20"/>
        <v>0</v>
      </c>
      <c r="AF39" s="8">
        <f t="shared" si="20"/>
        <v>0</v>
      </c>
    </row>
    <row r="41" spans="1:32" ht="18.5" x14ac:dyDescent="0.45">
      <c r="A41" s="43" t="s">
        <v>58</v>
      </c>
    </row>
    <row r="59" spans="1:31" x14ac:dyDescent="0.35">
      <c r="D59" s="41"/>
      <c r="G59" s="2"/>
    </row>
    <row r="60" spans="1:31" x14ac:dyDescent="0.35">
      <c r="A60" s="2"/>
    </row>
    <row r="61" spans="1:31" ht="18.5" x14ac:dyDescent="0.45">
      <c r="A61" s="4" t="s">
        <v>2</v>
      </c>
      <c r="B61" s="8">
        <f>SUM(B6/1000)</f>
        <v>337.44400000000002</v>
      </c>
      <c r="D61" s="4" t="s">
        <v>49</v>
      </c>
      <c r="E61" s="8">
        <f>SUM(J29)</f>
        <v>2903</v>
      </c>
      <c r="G61" s="5" t="s">
        <v>18</v>
      </c>
      <c r="H61" s="8">
        <f>SUM(B37/1000)</f>
        <v>185.65100000000001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35">
      <c r="A62" s="4" t="s">
        <v>3</v>
      </c>
      <c r="B62" s="8">
        <f>SUM(B7/1000)</f>
        <v>0</v>
      </c>
      <c r="D62" s="4" t="s">
        <v>50</v>
      </c>
      <c r="E62" s="8">
        <f>SUM(J30)</f>
        <v>3058349</v>
      </c>
      <c r="G62" s="5" t="s">
        <v>46</v>
      </c>
      <c r="H62" s="8">
        <f>SUM(C37/1000)</f>
        <v>0</v>
      </c>
    </row>
    <row r="63" spans="1:31" x14ac:dyDescent="0.35">
      <c r="A63" s="4" t="s">
        <v>26</v>
      </c>
      <c r="B63" s="8">
        <f>SUM(B8/1000)</f>
        <v>0</v>
      </c>
      <c r="D63" s="4" t="s">
        <v>51</v>
      </c>
      <c r="E63" s="8">
        <f>SUM(J31)</f>
        <v>605</v>
      </c>
      <c r="G63" s="5" t="s">
        <v>59</v>
      </c>
      <c r="H63" s="5">
        <f>SUM(D37/1000)</f>
        <v>0.01</v>
      </c>
    </row>
    <row r="64" spans="1:31" x14ac:dyDescent="0.35">
      <c r="A64" s="4" t="s">
        <v>27</v>
      </c>
      <c r="B64" s="8">
        <f>SUM(B9/1000)</f>
        <v>0</v>
      </c>
      <c r="D64" s="4" t="s">
        <v>52</v>
      </c>
      <c r="E64" s="8">
        <f>SUM(J32)</f>
        <v>125365</v>
      </c>
      <c r="G64" s="5" t="s">
        <v>126</v>
      </c>
      <c r="H64" s="8">
        <f>SUM(E37/1000)</f>
        <v>2769.7959999999998</v>
      </c>
    </row>
    <row r="65" spans="1:31" x14ac:dyDescent="0.35">
      <c r="A65" s="4" t="s">
        <v>28</v>
      </c>
      <c r="B65" s="8">
        <f>SUM(B10/1000)</f>
        <v>2.27</v>
      </c>
      <c r="D65" s="4" t="s">
        <v>53</v>
      </c>
      <c r="E65" s="8">
        <f>SUM(J33)</f>
        <v>23747</v>
      </c>
      <c r="G65" s="5" t="s">
        <v>22</v>
      </c>
      <c r="H65" s="8">
        <f>SUM(F37/1000)</f>
        <v>277.54500000000002</v>
      </c>
    </row>
    <row r="66" spans="1:31" x14ac:dyDescent="0.35">
      <c r="D66" s="4" t="s">
        <v>60</v>
      </c>
      <c r="E66" s="8">
        <f>SUM(J39)</f>
        <v>22033</v>
      </c>
      <c r="G66" s="5" t="s">
        <v>23</v>
      </c>
      <c r="H66" s="8">
        <f>SUM(G37/1000)</f>
        <v>0</v>
      </c>
    </row>
    <row r="67" spans="1:31" x14ac:dyDescent="0.35">
      <c r="D67" s="16"/>
      <c r="E67" s="18"/>
      <c r="G67" s="5" t="s">
        <v>44</v>
      </c>
      <c r="H67" s="8">
        <f>SUM(H37/1000)</f>
        <v>21.43</v>
      </c>
    </row>
    <row r="68" spans="1:31" x14ac:dyDescent="0.35">
      <c r="G68" s="5" t="s">
        <v>45</v>
      </c>
      <c r="H68" s="8">
        <f>SUM(I37/1000)</f>
        <v>858.51800000000003</v>
      </c>
    </row>
    <row r="70" spans="1:31" ht="18.5" x14ac:dyDescent="0.45">
      <c r="A70" s="47"/>
      <c r="B70" s="47"/>
      <c r="C70" s="47"/>
      <c r="D70" s="47"/>
    </row>
    <row r="80" spans="1:31" ht="18.5" x14ac:dyDescent="0.45"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8" spans="4:9" ht="18.5" x14ac:dyDescent="0.35">
      <c r="E88" s="48"/>
      <c r="F88" s="49"/>
      <c r="G88" s="49"/>
      <c r="H88" s="49"/>
      <c r="I88" s="49"/>
    </row>
    <row r="91" spans="4:9" x14ac:dyDescent="0.35">
      <c r="D91" s="4" t="s">
        <v>0</v>
      </c>
      <c r="E91" s="8">
        <f>SUM(B11/1000)</f>
        <v>339.714</v>
      </c>
    </row>
    <row r="92" spans="4:9" x14ac:dyDescent="0.35">
      <c r="D92" s="4" t="s">
        <v>62</v>
      </c>
      <c r="E92" s="8">
        <f>SUM(I37/1000)</f>
        <v>858.51800000000003</v>
      </c>
    </row>
    <row r="101" spans="1:2" x14ac:dyDescent="0.35">
      <c r="A101" s="2"/>
      <c r="B101" s="3"/>
    </row>
  </sheetData>
  <mergeCells count="9">
    <mergeCell ref="E24:H24"/>
    <mergeCell ref="P3:T3"/>
    <mergeCell ref="AA3:AE3"/>
    <mergeCell ref="L12:O12"/>
    <mergeCell ref="W12:Z12"/>
    <mergeCell ref="L24:P24"/>
    <mergeCell ref="Q24:T24"/>
    <mergeCell ref="W24:AA24"/>
    <mergeCell ref="AB24:AE2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BD78-8B2C-4BD2-BBEC-FF902A37FF73}">
  <dimension ref="A1:AF92"/>
  <sheetViews>
    <sheetView topLeftCell="A41" zoomScale="60" zoomScaleNormal="60" workbookViewId="0">
      <selection activeCell="A69" sqref="A69"/>
    </sheetView>
  </sheetViews>
  <sheetFormatPr defaultRowHeight="14.5" x14ac:dyDescent="0.35"/>
  <cols>
    <col min="1" max="1" width="43.81640625" customWidth="1"/>
    <col min="2" max="2" width="23.54296875" customWidth="1"/>
    <col min="3" max="3" width="18.453125" customWidth="1"/>
    <col min="4" max="4" width="23" customWidth="1"/>
    <col min="5" max="5" width="20.453125" customWidth="1"/>
    <col min="6" max="6" width="15.453125" customWidth="1"/>
    <col min="7" max="7" width="13.81640625" customWidth="1"/>
    <col min="8" max="8" width="14.54296875" customWidth="1"/>
    <col min="9" max="9" width="17.453125" customWidth="1"/>
    <col min="10" max="10" width="17.81640625" customWidth="1"/>
    <col min="12" max="12" width="43.453125" customWidth="1"/>
    <col min="13" max="13" width="21.1796875" customWidth="1"/>
    <col min="14" max="14" width="19.1796875" customWidth="1"/>
    <col min="15" max="15" width="16.453125" customWidth="1"/>
    <col min="16" max="16" width="15.81640625" customWidth="1"/>
    <col min="17" max="17" width="16.1796875" customWidth="1"/>
    <col min="18" max="18" width="15.54296875" customWidth="1"/>
    <col min="19" max="19" width="11.453125" customWidth="1"/>
    <col min="20" max="20" width="19" customWidth="1"/>
    <col min="23" max="23" width="43.1796875" customWidth="1"/>
    <col min="24" max="24" width="22.81640625" customWidth="1"/>
    <col min="25" max="25" width="19.81640625" customWidth="1"/>
    <col min="26" max="26" width="18.81640625" customWidth="1"/>
    <col min="27" max="27" width="15.54296875" customWidth="1"/>
    <col min="28" max="28" width="16.453125" customWidth="1"/>
    <col min="29" max="29" width="13.1796875" customWidth="1"/>
    <col min="30" max="30" width="14.1796875" customWidth="1"/>
    <col min="31" max="31" width="17.54296875" customWidth="1"/>
  </cols>
  <sheetData>
    <row r="1" spans="1:31" ht="26.5" customHeight="1" x14ac:dyDescent="0.35">
      <c r="A1" s="61" t="s">
        <v>84</v>
      </c>
      <c r="L1" s="61" t="s">
        <v>85</v>
      </c>
      <c r="W1" s="61" t="s">
        <v>86</v>
      </c>
    </row>
    <row r="3" spans="1:31" ht="23.5" x14ac:dyDescent="0.55000000000000004">
      <c r="A3" s="64" t="s">
        <v>118</v>
      </c>
      <c r="L3" s="59" t="s">
        <v>118</v>
      </c>
      <c r="M3" s="52"/>
      <c r="N3" s="52"/>
      <c r="O3" s="52"/>
      <c r="P3" s="79"/>
      <c r="Q3" s="79"/>
      <c r="R3" s="79"/>
      <c r="S3" s="79"/>
      <c r="T3" s="79"/>
      <c r="W3" s="40" t="s">
        <v>118</v>
      </c>
      <c r="X3" s="52"/>
      <c r="Y3" s="52"/>
      <c r="Z3" s="52"/>
      <c r="AA3" s="106"/>
      <c r="AB3" s="106"/>
      <c r="AC3" s="106"/>
      <c r="AD3" s="106"/>
      <c r="AE3" s="106"/>
    </row>
    <row r="4" spans="1:31" x14ac:dyDescent="0.35">
      <c r="B4" s="22" t="s">
        <v>17</v>
      </c>
      <c r="C4" s="22" t="s">
        <v>5</v>
      </c>
      <c r="D4" s="22" t="s">
        <v>7</v>
      </c>
      <c r="E4" s="22" t="s">
        <v>8</v>
      </c>
      <c r="F4" s="22" t="s">
        <v>9</v>
      </c>
      <c r="G4" s="22" t="s">
        <v>10</v>
      </c>
      <c r="H4" s="22" t="s">
        <v>11</v>
      </c>
      <c r="I4" s="22" t="s">
        <v>4</v>
      </c>
      <c r="L4" s="34"/>
      <c r="M4" s="22" t="s">
        <v>17</v>
      </c>
      <c r="N4" s="22" t="s">
        <v>5</v>
      </c>
      <c r="O4" s="22" t="s">
        <v>7</v>
      </c>
      <c r="P4" s="22" t="s">
        <v>8</v>
      </c>
      <c r="Q4" s="22" t="s">
        <v>9</v>
      </c>
      <c r="R4" s="22" t="s">
        <v>10</v>
      </c>
      <c r="S4" s="22" t="s">
        <v>11</v>
      </c>
      <c r="T4" s="22" t="s">
        <v>4</v>
      </c>
      <c r="W4" s="34"/>
      <c r="X4" s="22" t="s">
        <v>17</v>
      </c>
      <c r="Y4" s="22" t="s">
        <v>5</v>
      </c>
      <c r="Z4" s="22" t="s">
        <v>7</v>
      </c>
      <c r="AA4" s="22" t="s">
        <v>8</v>
      </c>
      <c r="AB4" s="22" t="s">
        <v>9</v>
      </c>
      <c r="AC4" s="22" t="s">
        <v>10</v>
      </c>
      <c r="AD4" s="22" t="s">
        <v>11</v>
      </c>
      <c r="AE4" s="22" t="s">
        <v>4</v>
      </c>
    </row>
    <row r="5" spans="1:31" ht="29" x14ac:dyDescent="0.35">
      <c r="B5" s="6" t="s">
        <v>0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7" t="s">
        <v>25</v>
      </c>
      <c r="M5" s="6" t="s">
        <v>0</v>
      </c>
      <c r="N5" s="6" t="s">
        <v>18</v>
      </c>
      <c r="O5" s="6" t="s">
        <v>24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25</v>
      </c>
      <c r="X5" s="6" t="s">
        <v>0</v>
      </c>
      <c r="Y5" s="6" t="s">
        <v>18</v>
      </c>
      <c r="Z5" s="6" t="s">
        <v>24</v>
      </c>
      <c r="AA5" s="6" t="s">
        <v>20</v>
      </c>
      <c r="AB5" s="6" t="s">
        <v>21</v>
      </c>
      <c r="AC5" s="6" t="s">
        <v>22</v>
      </c>
      <c r="AD5" s="6" t="s">
        <v>23</v>
      </c>
      <c r="AE5" s="7" t="s">
        <v>25</v>
      </c>
    </row>
    <row r="6" spans="1:31" x14ac:dyDescent="0.35">
      <c r="A6" s="19" t="s">
        <v>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L6" s="4" t="s">
        <v>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>SUM(N6:S6)</f>
        <v>0</v>
      </c>
      <c r="W6" s="4" t="s">
        <v>2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f>SUM(Y6:AD6)</f>
        <v>0</v>
      </c>
    </row>
    <row r="7" spans="1:31" x14ac:dyDescent="0.35">
      <c r="A7" s="19" t="s">
        <v>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L7" s="4" t="s">
        <v>3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10" si="0">SUM(N7:S7)</f>
        <v>0</v>
      </c>
      <c r="W7" s="4" t="s">
        <v>3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f t="shared" ref="AE7:AE10" si="1">SUM(Y7:AD7)</f>
        <v>0</v>
      </c>
    </row>
    <row r="8" spans="1:31" x14ac:dyDescent="0.35">
      <c r="A8" s="19" t="s">
        <v>26</v>
      </c>
      <c r="B8" s="8">
        <v>500075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L8" s="4" t="s">
        <v>26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0</v>
      </c>
      <c r="W8" s="4" t="s">
        <v>26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f t="shared" si="1"/>
        <v>0</v>
      </c>
    </row>
    <row r="9" spans="1:31" x14ac:dyDescent="0.35">
      <c r="A9" s="19" t="s">
        <v>27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L9" s="4" t="s">
        <v>27</v>
      </c>
      <c r="M9" s="25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0</v>
      </c>
      <c r="W9" s="4" t="s">
        <v>27</v>
      </c>
      <c r="X9" s="25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f t="shared" si="1"/>
        <v>0</v>
      </c>
    </row>
    <row r="10" spans="1:31" x14ac:dyDescent="0.35">
      <c r="A10" s="4" t="s">
        <v>28</v>
      </c>
      <c r="B10" s="8">
        <v>1840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L10" s="4" t="s">
        <v>28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0</v>
      </c>
      <c r="W10" s="4" t="s">
        <v>28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f t="shared" si="1"/>
        <v>0</v>
      </c>
    </row>
    <row r="11" spans="1:31" x14ac:dyDescent="0.35">
      <c r="A11" s="19" t="s">
        <v>29</v>
      </c>
      <c r="B11" s="8">
        <v>501920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L11" s="4" t="s">
        <v>29</v>
      </c>
      <c r="M11" s="28">
        <f>SUM(M6:M10)</f>
        <v>0</v>
      </c>
      <c r="N11" s="28">
        <f t="shared" ref="N11:T11" si="2">SUM(N6:N10)</f>
        <v>0</v>
      </c>
      <c r="O11" s="28">
        <f t="shared" si="2"/>
        <v>0</v>
      </c>
      <c r="P11" s="28">
        <f t="shared" si="2"/>
        <v>0</v>
      </c>
      <c r="Q11" s="28">
        <f t="shared" si="2"/>
        <v>0</v>
      </c>
      <c r="R11" s="28">
        <f t="shared" si="2"/>
        <v>0</v>
      </c>
      <c r="S11" s="28">
        <f t="shared" si="2"/>
        <v>0</v>
      </c>
      <c r="T11" s="28">
        <f t="shared" si="2"/>
        <v>0</v>
      </c>
      <c r="W11" s="4" t="s">
        <v>29</v>
      </c>
      <c r="X11" s="28">
        <f>SUM(X6:X10)</f>
        <v>0</v>
      </c>
      <c r="Y11" s="28">
        <f t="shared" ref="Y11:AE11" si="3">SUM(Y6:Y10)</f>
        <v>0</v>
      </c>
      <c r="Z11" s="28">
        <f t="shared" si="3"/>
        <v>0</v>
      </c>
      <c r="AA11" s="28">
        <f t="shared" si="3"/>
        <v>0</v>
      </c>
      <c r="AB11" s="28">
        <f t="shared" si="3"/>
        <v>0</v>
      </c>
      <c r="AC11" s="28">
        <f t="shared" si="3"/>
        <v>0</v>
      </c>
      <c r="AD11" s="28">
        <f t="shared" si="3"/>
        <v>0</v>
      </c>
      <c r="AE11" s="28">
        <f t="shared" si="3"/>
        <v>0</v>
      </c>
    </row>
    <row r="12" spans="1:31" ht="15.5" x14ac:dyDescent="0.35">
      <c r="A12" s="71"/>
      <c r="E12" s="34"/>
      <c r="L12" s="103"/>
      <c r="M12" s="103"/>
      <c r="N12" s="103"/>
      <c r="O12" s="103"/>
      <c r="W12" s="103"/>
      <c r="X12" s="103"/>
      <c r="Y12" s="103"/>
      <c r="Z12" s="103"/>
    </row>
    <row r="14" spans="1:31" ht="23.5" x14ac:dyDescent="0.55000000000000004">
      <c r="A14" s="68" t="s">
        <v>32</v>
      </c>
      <c r="L14" s="56" t="s">
        <v>32</v>
      </c>
      <c r="M14" s="52"/>
      <c r="N14" s="52"/>
      <c r="O14" s="52"/>
      <c r="P14" s="37"/>
      <c r="W14" s="56" t="s">
        <v>32</v>
      </c>
      <c r="X14" s="52"/>
      <c r="Y14" s="52"/>
      <c r="Z14" s="52"/>
      <c r="AA14" s="37"/>
    </row>
    <row r="15" spans="1:31" x14ac:dyDescent="0.35">
      <c r="A15" s="37"/>
      <c r="B15" s="22" t="s">
        <v>33</v>
      </c>
      <c r="C15" s="22" t="s">
        <v>5</v>
      </c>
      <c r="D15" s="22" t="s">
        <v>7</v>
      </c>
      <c r="E15" s="22" t="s">
        <v>8</v>
      </c>
      <c r="F15" s="22" t="s">
        <v>9</v>
      </c>
      <c r="G15" s="22" t="s">
        <v>10</v>
      </c>
      <c r="H15" s="22" t="s">
        <v>11</v>
      </c>
      <c r="I15" s="22" t="s">
        <v>4</v>
      </c>
      <c r="M15" s="22" t="s">
        <v>33</v>
      </c>
      <c r="N15" s="22" t="s">
        <v>5</v>
      </c>
      <c r="O15" s="22" t="s">
        <v>7</v>
      </c>
      <c r="P15" s="22" t="s">
        <v>8</v>
      </c>
      <c r="Q15" s="22" t="s">
        <v>9</v>
      </c>
      <c r="R15" s="22" t="s">
        <v>10</v>
      </c>
      <c r="S15" s="22" t="s">
        <v>11</v>
      </c>
      <c r="T15" s="22" t="s">
        <v>4</v>
      </c>
      <c r="X15" s="22" t="s">
        <v>33</v>
      </c>
      <c r="Y15" s="22" t="s">
        <v>5</v>
      </c>
      <c r="Z15" s="22" t="s">
        <v>7</v>
      </c>
      <c r="AA15" s="22" t="s">
        <v>8</v>
      </c>
      <c r="AB15" s="22" t="s">
        <v>9</v>
      </c>
      <c r="AC15" s="22" t="s">
        <v>10</v>
      </c>
      <c r="AD15" s="22" t="s">
        <v>11</v>
      </c>
      <c r="AE15" s="22" t="s">
        <v>4</v>
      </c>
    </row>
    <row r="16" spans="1:31" ht="29" x14ac:dyDescent="0.35">
      <c r="A16" s="58"/>
      <c r="B16" s="6" t="s">
        <v>34</v>
      </c>
      <c r="C16" s="6" t="s">
        <v>18</v>
      </c>
      <c r="D16" s="6" t="s">
        <v>19</v>
      </c>
      <c r="E16" s="6" t="s">
        <v>20</v>
      </c>
      <c r="F16" s="6" t="s">
        <v>21</v>
      </c>
      <c r="G16" s="6" t="s">
        <v>22</v>
      </c>
      <c r="H16" s="6" t="s">
        <v>23</v>
      </c>
      <c r="I16" s="7" t="s">
        <v>25</v>
      </c>
      <c r="L16" s="58"/>
      <c r="M16" s="6" t="s">
        <v>34</v>
      </c>
      <c r="N16" s="6" t="s">
        <v>18</v>
      </c>
      <c r="O16" s="6" t="s">
        <v>24</v>
      </c>
      <c r="P16" s="6" t="s">
        <v>20</v>
      </c>
      <c r="Q16" s="6" t="s">
        <v>21</v>
      </c>
      <c r="R16" s="6" t="s">
        <v>22</v>
      </c>
      <c r="S16" s="6" t="s">
        <v>23</v>
      </c>
      <c r="T16" s="7" t="s">
        <v>25</v>
      </c>
      <c r="W16" s="36"/>
      <c r="X16" s="6" t="s">
        <v>34</v>
      </c>
      <c r="Y16" s="6" t="s">
        <v>18</v>
      </c>
      <c r="Z16" s="6" t="s">
        <v>24</v>
      </c>
      <c r="AA16" s="6" t="s">
        <v>20</v>
      </c>
      <c r="AB16" s="6" t="s">
        <v>21</v>
      </c>
      <c r="AC16" s="6" t="s">
        <v>22</v>
      </c>
      <c r="AD16" s="6" t="s">
        <v>23</v>
      </c>
      <c r="AE16" s="7" t="s">
        <v>25</v>
      </c>
    </row>
    <row r="17" spans="1:32" x14ac:dyDescent="0.35">
      <c r="A17" s="4" t="s">
        <v>35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L17" s="4" t="s">
        <v>35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>SUM(N17:S17)</f>
        <v>0</v>
      </c>
      <c r="W17" s="4" t="s">
        <v>35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f>SUM(Y17:AD17)</f>
        <v>0</v>
      </c>
    </row>
    <row r="18" spans="1:32" x14ac:dyDescent="0.35">
      <c r="A18" s="4" t="s">
        <v>36</v>
      </c>
      <c r="B18" s="8">
        <v>63541</v>
      </c>
      <c r="C18" s="8">
        <v>2289</v>
      </c>
      <c r="D18" s="8">
        <v>0</v>
      </c>
      <c r="E18" s="8">
        <v>0</v>
      </c>
      <c r="F18" s="8">
        <v>0</v>
      </c>
      <c r="G18" s="8">
        <v>72698</v>
      </c>
      <c r="H18" s="8">
        <v>0</v>
      </c>
      <c r="I18" s="8">
        <v>74987</v>
      </c>
      <c r="L18" s="4" t="s">
        <v>36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ref="T18:T23" si="4">SUM(N18:S18)</f>
        <v>0</v>
      </c>
      <c r="W18" s="4" t="s">
        <v>36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f t="shared" ref="AE18:AE23" si="5">SUM(Y18:AD18)</f>
        <v>0</v>
      </c>
    </row>
    <row r="19" spans="1:32" x14ac:dyDescent="0.35">
      <c r="A19" s="4" t="s">
        <v>37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L19" s="4" t="s">
        <v>37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f t="shared" si="4"/>
        <v>0</v>
      </c>
      <c r="W19" s="4" t="s">
        <v>37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f t="shared" si="5"/>
        <v>0</v>
      </c>
    </row>
    <row r="20" spans="1:32" x14ac:dyDescent="0.35">
      <c r="A20" s="4" t="s">
        <v>38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L20" s="4" t="s">
        <v>38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f t="shared" si="4"/>
        <v>0</v>
      </c>
      <c r="W20" s="4" t="s">
        <v>38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f t="shared" si="5"/>
        <v>0</v>
      </c>
    </row>
    <row r="21" spans="1:32" x14ac:dyDescent="0.35">
      <c r="A21" s="4" t="s">
        <v>39</v>
      </c>
      <c r="B21" s="8">
        <v>1027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L21" s="4" t="s">
        <v>39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f t="shared" si="4"/>
        <v>0</v>
      </c>
      <c r="W21" s="4" t="s">
        <v>39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f t="shared" si="5"/>
        <v>0</v>
      </c>
    </row>
    <row r="22" spans="1:32" x14ac:dyDescent="0.35">
      <c r="A22" s="4" t="s">
        <v>40</v>
      </c>
      <c r="B22" s="8">
        <v>10348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L22" s="4" t="s">
        <v>40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f t="shared" si="4"/>
        <v>0</v>
      </c>
      <c r="W22" s="4" t="s">
        <v>40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f t="shared" si="5"/>
        <v>0</v>
      </c>
    </row>
    <row r="23" spans="1:32" x14ac:dyDescent="0.35">
      <c r="A23" s="4" t="s">
        <v>29</v>
      </c>
      <c r="B23" s="8">
        <v>74916</v>
      </c>
      <c r="C23" s="8">
        <v>2289</v>
      </c>
      <c r="D23" s="8">
        <v>0</v>
      </c>
      <c r="E23" s="8">
        <v>0</v>
      </c>
      <c r="F23" s="8">
        <v>0</v>
      </c>
      <c r="G23" s="8">
        <v>72698</v>
      </c>
      <c r="H23" s="8">
        <v>0</v>
      </c>
      <c r="I23" s="8">
        <v>74987</v>
      </c>
      <c r="L23" s="4" t="s">
        <v>29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f t="shared" si="4"/>
        <v>0</v>
      </c>
      <c r="W23" s="4" t="s">
        <v>29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f t="shared" si="5"/>
        <v>0</v>
      </c>
    </row>
    <row r="24" spans="1:32" ht="18.5" x14ac:dyDescent="0.45">
      <c r="A24" s="71"/>
      <c r="L24" s="102"/>
      <c r="M24" s="102"/>
      <c r="N24" s="102"/>
      <c r="O24" s="102"/>
      <c r="P24" s="102"/>
      <c r="Q24" s="107"/>
      <c r="R24" s="104"/>
      <c r="S24" s="104"/>
      <c r="T24" s="104"/>
      <c r="W24" s="102"/>
      <c r="X24" s="108"/>
      <c r="Y24" s="108"/>
      <c r="Z24" s="108"/>
      <c r="AA24" s="108"/>
      <c r="AB24" s="104"/>
      <c r="AC24" s="104"/>
      <c r="AD24" s="104"/>
      <c r="AE24" s="104"/>
    </row>
    <row r="26" spans="1:32" ht="23.5" x14ac:dyDescent="0.55000000000000004">
      <c r="A26" s="68" t="s">
        <v>81</v>
      </c>
      <c r="L26" s="55" t="s">
        <v>43</v>
      </c>
      <c r="W26" s="56" t="s">
        <v>43</v>
      </c>
    </row>
    <row r="27" spans="1:32" x14ac:dyDescent="0.35">
      <c r="A27" s="34"/>
      <c r="B27" s="24" t="s">
        <v>5</v>
      </c>
      <c r="C27" s="24" t="s">
        <v>7</v>
      </c>
      <c r="D27" s="24" t="s">
        <v>8</v>
      </c>
      <c r="E27" s="24" t="s">
        <v>9</v>
      </c>
      <c r="F27" s="24" t="s">
        <v>10</v>
      </c>
      <c r="G27" s="24" t="s">
        <v>11</v>
      </c>
      <c r="H27" s="22" t="s">
        <v>44</v>
      </c>
      <c r="I27" s="22" t="s">
        <v>45</v>
      </c>
      <c r="J27" s="22" t="s">
        <v>12</v>
      </c>
      <c r="M27" s="22" t="s">
        <v>5</v>
      </c>
      <c r="N27" s="22" t="s">
        <v>7</v>
      </c>
      <c r="O27" s="22" t="s">
        <v>8</v>
      </c>
      <c r="P27" s="22" t="s">
        <v>9</v>
      </c>
      <c r="Q27" s="22" t="s">
        <v>10</v>
      </c>
      <c r="R27" s="22" t="s">
        <v>11</v>
      </c>
      <c r="S27" s="22" t="s">
        <v>44</v>
      </c>
      <c r="T27" s="22" t="s">
        <v>45</v>
      </c>
      <c r="U27" s="22" t="s">
        <v>12</v>
      </c>
      <c r="X27" s="22" t="s">
        <v>5</v>
      </c>
      <c r="Y27" s="22" t="s">
        <v>7</v>
      </c>
      <c r="Z27" s="22" t="s">
        <v>8</v>
      </c>
      <c r="AA27" s="22" t="s">
        <v>9</v>
      </c>
      <c r="AB27" s="22" t="s">
        <v>10</v>
      </c>
      <c r="AC27" s="22" t="s">
        <v>11</v>
      </c>
      <c r="AD27" s="22" t="s">
        <v>44</v>
      </c>
      <c r="AE27" s="22" t="s">
        <v>45</v>
      </c>
      <c r="AF27" s="22" t="s">
        <v>12</v>
      </c>
    </row>
    <row r="28" spans="1:32" ht="43.5" x14ac:dyDescent="0.35">
      <c r="A28" s="9" t="s">
        <v>1</v>
      </c>
      <c r="B28" s="6" t="s">
        <v>18</v>
      </c>
      <c r="C28" s="6" t="s">
        <v>19</v>
      </c>
      <c r="D28" s="6" t="s">
        <v>20</v>
      </c>
      <c r="E28" s="6" t="s">
        <v>47</v>
      </c>
      <c r="F28" s="6" t="s">
        <v>22</v>
      </c>
      <c r="G28" s="6" t="s">
        <v>23</v>
      </c>
      <c r="H28" s="10" t="s">
        <v>44</v>
      </c>
      <c r="I28" s="10" t="s">
        <v>45</v>
      </c>
      <c r="J28" s="7" t="s">
        <v>48</v>
      </c>
      <c r="L28" s="58"/>
      <c r="M28" s="6" t="s">
        <v>18</v>
      </c>
      <c r="N28" s="6" t="s">
        <v>19</v>
      </c>
      <c r="O28" s="6" t="s">
        <v>20</v>
      </c>
      <c r="P28" s="6" t="s">
        <v>47</v>
      </c>
      <c r="Q28" s="6" t="s">
        <v>22</v>
      </c>
      <c r="R28" s="6" t="s">
        <v>23</v>
      </c>
      <c r="S28" s="10" t="s">
        <v>44</v>
      </c>
      <c r="T28" s="10" t="s">
        <v>45</v>
      </c>
      <c r="U28" s="7" t="s">
        <v>48</v>
      </c>
      <c r="W28" s="58"/>
      <c r="X28" s="6" t="s">
        <v>18</v>
      </c>
      <c r="Y28" s="6" t="s">
        <v>19</v>
      </c>
      <c r="Z28" s="6" t="s">
        <v>20</v>
      </c>
      <c r="AA28" s="6" t="s">
        <v>47</v>
      </c>
      <c r="AB28" s="6" t="s">
        <v>22</v>
      </c>
      <c r="AC28" s="6" t="s">
        <v>23</v>
      </c>
      <c r="AD28" s="10" t="s">
        <v>44</v>
      </c>
      <c r="AE28" s="10" t="s">
        <v>45</v>
      </c>
      <c r="AF28" s="7" t="s">
        <v>48</v>
      </c>
    </row>
    <row r="29" spans="1:32" x14ac:dyDescent="0.35">
      <c r="A29" s="4" t="s">
        <v>49</v>
      </c>
      <c r="B29" s="8">
        <v>3751</v>
      </c>
      <c r="C29" s="8">
        <v>0</v>
      </c>
      <c r="D29" s="8">
        <v>0</v>
      </c>
      <c r="E29" s="8">
        <v>1374</v>
      </c>
      <c r="F29" s="8">
        <v>0</v>
      </c>
      <c r="G29" s="8">
        <v>0</v>
      </c>
      <c r="H29" s="8">
        <v>0</v>
      </c>
      <c r="I29" s="8">
        <v>418</v>
      </c>
      <c r="J29" s="8">
        <v>5543</v>
      </c>
      <c r="L29" s="4" t="s">
        <v>49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f>SUM(M29:T29)</f>
        <v>0</v>
      </c>
      <c r="W29" s="4" t="s">
        <v>49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>SUM(X29:AE29)</f>
        <v>0</v>
      </c>
    </row>
    <row r="30" spans="1:32" x14ac:dyDescent="0.35">
      <c r="A30" s="4" t="s">
        <v>50</v>
      </c>
      <c r="B30" s="8">
        <v>7346</v>
      </c>
      <c r="C30" s="8">
        <v>0</v>
      </c>
      <c r="D30" s="8">
        <v>160410</v>
      </c>
      <c r="E30" s="8">
        <v>0</v>
      </c>
      <c r="F30" s="8">
        <v>1940</v>
      </c>
      <c r="G30" s="8">
        <v>35045</v>
      </c>
      <c r="H30" s="8">
        <v>21538</v>
      </c>
      <c r="I30" s="8">
        <v>231499</v>
      </c>
      <c r="J30" s="8">
        <v>457778</v>
      </c>
      <c r="L30" s="4" t="s">
        <v>50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5">
        <v>0</v>
      </c>
      <c r="U30" s="8">
        <f>SUM(M30:T30)</f>
        <v>0</v>
      </c>
      <c r="W30" s="4" t="s">
        <v>50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25">
        <v>0</v>
      </c>
      <c r="AF30" s="8">
        <f>SUM(X30:AE30)</f>
        <v>0</v>
      </c>
    </row>
    <row r="31" spans="1:32" x14ac:dyDescent="0.35">
      <c r="A31" s="4" t="s">
        <v>51</v>
      </c>
      <c r="B31" s="8">
        <v>1826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6786</v>
      </c>
      <c r="I31" s="8">
        <v>9659</v>
      </c>
      <c r="J31" s="8">
        <v>18271</v>
      </c>
      <c r="L31" s="4" t="s">
        <v>51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f t="shared" ref="U31:U38" si="6">SUM(M31:T31)</f>
        <v>0</v>
      </c>
      <c r="W31" s="4" t="s">
        <v>51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ref="AF31:AF38" si="7">SUM(X31:AE31)</f>
        <v>0</v>
      </c>
    </row>
    <row r="32" spans="1:32" x14ac:dyDescent="0.35">
      <c r="A32" s="4" t="s">
        <v>52</v>
      </c>
      <c r="B32" s="8">
        <v>69632</v>
      </c>
      <c r="C32" s="8">
        <v>0</v>
      </c>
      <c r="D32" s="8">
        <v>0</v>
      </c>
      <c r="E32" s="8">
        <v>15904</v>
      </c>
      <c r="F32" s="8">
        <v>0</v>
      </c>
      <c r="G32" s="8">
        <v>0</v>
      </c>
      <c r="H32" s="8">
        <v>0</v>
      </c>
      <c r="I32" s="8">
        <v>0</v>
      </c>
      <c r="J32" s="8">
        <v>85535</v>
      </c>
      <c r="L32" s="4" t="s">
        <v>52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f t="shared" si="6"/>
        <v>0</v>
      </c>
      <c r="W32" s="4" t="s">
        <v>52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si="7"/>
        <v>0</v>
      </c>
    </row>
    <row r="33" spans="1:32" x14ac:dyDescent="0.35">
      <c r="A33" s="4" t="s">
        <v>53</v>
      </c>
      <c r="B33" s="8">
        <v>210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4366</v>
      </c>
      <c r="I33" s="8">
        <v>23678</v>
      </c>
      <c r="J33" s="8">
        <v>28254</v>
      </c>
      <c r="L33" s="4" t="s">
        <v>53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f t="shared" si="6"/>
        <v>0</v>
      </c>
      <c r="W33" s="4" t="s">
        <v>53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f t="shared" si="7"/>
        <v>0</v>
      </c>
    </row>
    <row r="34" spans="1:32" x14ac:dyDescent="0.35">
      <c r="A34" s="4" t="s">
        <v>54</v>
      </c>
      <c r="B34" s="8">
        <v>1035</v>
      </c>
      <c r="C34" s="8">
        <v>0</v>
      </c>
      <c r="D34" s="8">
        <v>0</v>
      </c>
      <c r="E34" s="8">
        <v>0</v>
      </c>
      <c r="F34" s="8">
        <v>27613</v>
      </c>
      <c r="G34" s="8">
        <v>0</v>
      </c>
      <c r="H34" s="8">
        <v>7248</v>
      </c>
      <c r="I34" s="8">
        <v>53489</v>
      </c>
      <c r="J34" s="8">
        <v>89385</v>
      </c>
      <c r="L34" s="4" t="s">
        <v>54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5">
        <v>0</v>
      </c>
      <c r="U34" s="8">
        <f t="shared" si="6"/>
        <v>0</v>
      </c>
      <c r="W34" s="4" t="s">
        <v>54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25">
        <v>0</v>
      </c>
      <c r="AF34" s="8">
        <f t="shared" si="7"/>
        <v>0</v>
      </c>
    </row>
    <row r="35" spans="1:32" x14ac:dyDescent="0.35">
      <c r="A35" s="4" t="s">
        <v>55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23734</v>
      </c>
      <c r="I35" s="8">
        <v>701</v>
      </c>
      <c r="J35" s="8">
        <v>24435</v>
      </c>
      <c r="L35" s="4" t="s">
        <v>55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f t="shared" si="6"/>
        <v>0</v>
      </c>
      <c r="W35" s="4" t="s">
        <v>55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f t="shared" si="7"/>
        <v>0</v>
      </c>
    </row>
    <row r="36" spans="1:32" x14ac:dyDescent="0.35">
      <c r="A36" s="4" t="s">
        <v>56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171</v>
      </c>
      <c r="J36" s="8">
        <v>171</v>
      </c>
      <c r="L36" s="4" t="s">
        <v>56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f t="shared" si="6"/>
        <v>0</v>
      </c>
      <c r="W36" s="4" t="s">
        <v>56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f t="shared" si="7"/>
        <v>0</v>
      </c>
    </row>
    <row r="37" spans="1:32" x14ac:dyDescent="0.35">
      <c r="A37" s="4" t="s">
        <v>29</v>
      </c>
      <c r="B37" s="8">
        <v>83800</v>
      </c>
      <c r="C37" s="8">
        <v>0</v>
      </c>
      <c r="D37" s="8">
        <v>160410</v>
      </c>
      <c r="E37" s="8">
        <v>17278</v>
      </c>
      <c r="F37" s="8">
        <v>29553</v>
      </c>
      <c r="G37" s="8">
        <v>35045</v>
      </c>
      <c r="H37" s="8">
        <v>63672</v>
      </c>
      <c r="I37" s="8">
        <v>319616</v>
      </c>
      <c r="J37" s="8">
        <v>709373</v>
      </c>
      <c r="L37" s="4" t="s">
        <v>29</v>
      </c>
      <c r="M37" s="8">
        <f>SUM(M29:M36)</f>
        <v>0</v>
      </c>
      <c r="N37" s="8">
        <f t="shared" ref="N37:T37" si="8">SUM(N29:N36)</f>
        <v>0</v>
      </c>
      <c r="O37" s="8">
        <f t="shared" si="8"/>
        <v>0</v>
      </c>
      <c r="P37" s="8">
        <f t="shared" si="8"/>
        <v>0</v>
      </c>
      <c r="Q37" s="8">
        <f t="shared" si="8"/>
        <v>0</v>
      </c>
      <c r="R37" s="8">
        <f t="shared" si="8"/>
        <v>0</v>
      </c>
      <c r="S37" s="8">
        <f t="shared" si="8"/>
        <v>0</v>
      </c>
      <c r="T37" s="8">
        <f t="shared" si="8"/>
        <v>0</v>
      </c>
      <c r="U37" s="8">
        <f t="shared" si="6"/>
        <v>0</v>
      </c>
      <c r="W37" s="4" t="s">
        <v>29</v>
      </c>
      <c r="X37" s="8"/>
      <c r="Y37" s="8">
        <f t="shared" ref="Y37:AE37" si="9">SUM(Y29:Y36)</f>
        <v>0</v>
      </c>
      <c r="Z37" s="8">
        <f t="shared" si="9"/>
        <v>0</v>
      </c>
      <c r="AA37" s="8">
        <f t="shared" si="9"/>
        <v>0</v>
      </c>
      <c r="AB37" s="8">
        <f t="shared" si="9"/>
        <v>0</v>
      </c>
      <c r="AC37" s="8">
        <f t="shared" si="9"/>
        <v>0</v>
      </c>
      <c r="AD37" s="8">
        <f t="shared" si="9"/>
        <v>0</v>
      </c>
      <c r="AE37" s="8">
        <f t="shared" si="9"/>
        <v>0</v>
      </c>
      <c r="AF37" s="8">
        <f t="shared" si="7"/>
        <v>0</v>
      </c>
    </row>
    <row r="38" spans="1:32" x14ac:dyDescent="0.35">
      <c r="A38" s="11"/>
      <c r="L38" s="11"/>
      <c r="M38" s="30"/>
      <c r="N38" s="30"/>
      <c r="O38" s="30"/>
      <c r="P38" s="30"/>
      <c r="Q38" s="30"/>
      <c r="R38" s="30"/>
      <c r="S38" s="30"/>
      <c r="T38" s="30"/>
      <c r="U38" s="8">
        <f t="shared" si="6"/>
        <v>0</v>
      </c>
      <c r="W38" s="11"/>
      <c r="X38" s="30"/>
      <c r="Y38" s="30"/>
      <c r="Z38" s="30"/>
      <c r="AA38" s="30"/>
      <c r="AB38" s="30"/>
      <c r="AC38" s="30"/>
      <c r="AD38" s="30"/>
      <c r="AE38" s="30"/>
      <c r="AF38" s="8">
        <f t="shared" si="7"/>
        <v>0</v>
      </c>
    </row>
    <row r="39" spans="1:32" x14ac:dyDescent="0.35">
      <c r="A39" s="12" t="s">
        <v>57</v>
      </c>
      <c r="B39" s="8">
        <f>SUM(B34:B36)</f>
        <v>1035</v>
      </c>
      <c r="C39" s="8">
        <f t="shared" ref="C39:J39" si="10">SUM(C34:C36)</f>
        <v>0</v>
      </c>
      <c r="D39" s="8">
        <f t="shared" si="10"/>
        <v>0</v>
      </c>
      <c r="E39" s="8">
        <f t="shared" si="10"/>
        <v>0</v>
      </c>
      <c r="F39" s="8">
        <f t="shared" si="10"/>
        <v>27613</v>
      </c>
      <c r="G39" s="8">
        <f t="shared" si="10"/>
        <v>0</v>
      </c>
      <c r="H39" s="8">
        <f t="shared" si="10"/>
        <v>30982</v>
      </c>
      <c r="I39" s="8">
        <f t="shared" si="10"/>
        <v>54361</v>
      </c>
      <c r="J39" s="8">
        <f t="shared" si="10"/>
        <v>113991</v>
      </c>
      <c r="L39" s="12" t="s">
        <v>57</v>
      </c>
      <c r="M39" s="8">
        <f>SUM(M34:M36)</f>
        <v>0</v>
      </c>
      <c r="N39" s="5">
        <f t="shared" ref="N39:U39" si="11">SUM(N34:N36)</f>
        <v>0</v>
      </c>
      <c r="O39" s="5">
        <f t="shared" si="11"/>
        <v>0</v>
      </c>
      <c r="P39" s="8">
        <f>SUM(P34:P36)</f>
        <v>0</v>
      </c>
      <c r="Q39" s="5">
        <f t="shared" si="11"/>
        <v>0</v>
      </c>
      <c r="R39" s="5">
        <f t="shared" si="11"/>
        <v>0</v>
      </c>
      <c r="S39" s="5">
        <f t="shared" si="11"/>
        <v>0</v>
      </c>
      <c r="T39" s="5">
        <f t="shared" si="11"/>
        <v>0</v>
      </c>
      <c r="U39" s="8">
        <f t="shared" si="11"/>
        <v>0</v>
      </c>
      <c r="W39" s="12" t="s">
        <v>57</v>
      </c>
      <c r="X39" s="8">
        <f>SUM(X34:X36)</f>
        <v>0</v>
      </c>
      <c r="Y39" s="5">
        <f t="shared" ref="Y39:Z39" si="12">SUM(Y34:Y36)</f>
        <v>0</v>
      </c>
      <c r="Z39" s="5">
        <f t="shared" si="12"/>
        <v>0</v>
      </c>
      <c r="AA39" s="8">
        <f>SUM(AA34:AA36)</f>
        <v>0</v>
      </c>
      <c r="AB39" s="5">
        <f t="shared" ref="AB39:AF39" si="13">SUM(AB34:AB36)</f>
        <v>0</v>
      </c>
      <c r="AC39" s="5">
        <f t="shared" si="13"/>
        <v>0</v>
      </c>
      <c r="AD39" s="5">
        <f t="shared" si="13"/>
        <v>0</v>
      </c>
      <c r="AE39" s="5">
        <f t="shared" si="13"/>
        <v>0</v>
      </c>
      <c r="AF39" s="8">
        <f t="shared" si="13"/>
        <v>0</v>
      </c>
    </row>
    <row r="41" spans="1:32" ht="18.5" x14ac:dyDescent="0.45">
      <c r="A41" s="43" t="s">
        <v>58</v>
      </c>
    </row>
    <row r="59" spans="1:8" x14ac:dyDescent="0.35">
      <c r="D59" s="41"/>
      <c r="G59" s="2"/>
    </row>
    <row r="60" spans="1:8" x14ac:dyDescent="0.35">
      <c r="A60" s="2"/>
      <c r="E60" t="s">
        <v>12</v>
      </c>
    </row>
    <row r="61" spans="1:8" x14ac:dyDescent="0.35">
      <c r="A61" s="4" t="s">
        <v>2</v>
      </c>
      <c r="B61" s="8">
        <f>SUM(B6/1000)</f>
        <v>0</v>
      </c>
      <c r="D61" s="4" t="s">
        <v>49</v>
      </c>
      <c r="E61" s="8">
        <f>SUM(J29)</f>
        <v>5543</v>
      </c>
      <c r="G61" s="5" t="s">
        <v>18</v>
      </c>
      <c r="H61" s="8">
        <f>SUM(B37/1000)</f>
        <v>83.8</v>
      </c>
    </row>
    <row r="62" spans="1:8" x14ac:dyDescent="0.35">
      <c r="A62" s="4" t="s">
        <v>3</v>
      </c>
      <c r="B62" s="8">
        <f>SUM(B7/1000)</f>
        <v>0</v>
      </c>
      <c r="D62" s="4" t="s">
        <v>50</v>
      </c>
      <c r="E62" s="8">
        <f t="shared" ref="E62:E65" si="14">SUM(J30)</f>
        <v>457778</v>
      </c>
      <c r="G62" s="5" t="s">
        <v>46</v>
      </c>
      <c r="H62" s="8">
        <f>SUM(C37/1000)</f>
        <v>0</v>
      </c>
    </row>
    <row r="63" spans="1:8" x14ac:dyDescent="0.35">
      <c r="A63" s="4" t="s">
        <v>26</v>
      </c>
      <c r="B63" s="8">
        <f>SUM(B8/1000)</f>
        <v>500.07499999999999</v>
      </c>
      <c r="D63" s="4" t="s">
        <v>51</v>
      </c>
      <c r="E63" s="8">
        <f t="shared" si="14"/>
        <v>18271</v>
      </c>
      <c r="G63" s="5" t="s">
        <v>59</v>
      </c>
      <c r="H63" s="8">
        <f>SUM(D37/1000)</f>
        <v>160.41</v>
      </c>
    </row>
    <row r="64" spans="1:8" x14ac:dyDescent="0.35">
      <c r="A64" s="4" t="s">
        <v>27</v>
      </c>
      <c r="B64" s="8">
        <f>SUM(B9/1000)</f>
        <v>0</v>
      </c>
      <c r="D64" s="4" t="s">
        <v>52</v>
      </c>
      <c r="E64" s="8">
        <f t="shared" si="14"/>
        <v>85535</v>
      </c>
      <c r="G64" s="5" t="s">
        <v>47</v>
      </c>
      <c r="H64" s="8">
        <f>SUM(E37/1000)</f>
        <v>17.277999999999999</v>
      </c>
    </row>
    <row r="65" spans="1:9" x14ac:dyDescent="0.35">
      <c r="A65" s="4" t="s">
        <v>28</v>
      </c>
      <c r="B65" s="8">
        <f>SUM(B10/1000)</f>
        <v>1.84</v>
      </c>
      <c r="D65" s="4" t="s">
        <v>53</v>
      </c>
      <c r="E65" s="8">
        <f t="shared" si="14"/>
        <v>28254</v>
      </c>
      <c r="G65" s="5" t="s">
        <v>22</v>
      </c>
      <c r="H65" s="8">
        <f>SUM(F37/1000)</f>
        <v>29.553000000000001</v>
      </c>
    </row>
    <row r="66" spans="1:9" x14ac:dyDescent="0.35">
      <c r="D66" s="4" t="s">
        <v>60</v>
      </c>
      <c r="E66" s="8">
        <f>SUM(J39)</f>
        <v>113991</v>
      </c>
      <c r="G66" s="5" t="s">
        <v>23</v>
      </c>
      <c r="H66" s="8">
        <f>SUM(G37/1000)</f>
        <v>35.045000000000002</v>
      </c>
    </row>
    <row r="67" spans="1:9" x14ac:dyDescent="0.35">
      <c r="D67" s="16"/>
      <c r="E67" s="18"/>
      <c r="G67" s="5" t="s">
        <v>44</v>
      </c>
      <c r="H67" s="8">
        <f>SUM(H37/1000)</f>
        <v>63.671999999999997</v>
      </c>
    </row>
    <row r="68" spans="1:9" x14ac:dyDescent="0.35">
      <c r="G68" s="5" t="s">
        <v>45</v>
      </c>
      <c r="H68" s="8">
        <f>SUM(I37/1000)</f>
        <v>319.61599999999999</v>
      </c>
    </row>
    <row r="70" spans="1:9" ht="18.5" x14ac:dyDescent="0.45">
      <c r="A70" s="47"/>
      <c r="B70" s="47"/>
      <c r="C70" s="47"/>
      <c r="D70" s="47"/>
      <c r="E70" s="48"/>
      <c r="F70" s="49"/>
      <c r="G70" s="49"/>
      <c r="H70" s="49"/>
      <c r="I70" s="49"/>
    </row>
    <row r="88" spans="1:7" ht="18.5" x14ac:dyDescent="0.45">
      <c r="A88" s="47"/>
      <c r="B88" s="47"/>
      <c r="C88" s="47"/>
    </row>
    <row r="91" spans="1:7" x14ac:dyDescent="0.35">
      <c r="F91" s="4" t="s">
        <v>0</v>
      </c>
      <c r="G91" s="8">
        <f>SUM(B11/1000)</f>
        <v>501.92</v>
      </c>
    </row>
    <row r="92" spans="1:7" x14ac:dyDescent="0.35">
      <c r="F92" s="4" t="s">
        <v>62</v>
      </c>
      <c r="G92" s="8">
        <f>SUM(I37/1000)</f>
        <v>319.61599999999999</v>
      </c>
    </row>
  </sheetData>
  <mergeCells count="7">
    <mergeCell ref="AA3:AE3"/>
    <mergeCell ref="L12:O12"/>
    <mergeCell ref="W12:Z12"/>
    <mergeCell ref="L24:P24"/>
    <mergeCell ref="Q24:T24"/>
    <mergeCell ref="W24:AA24"/>
    <mergeCell ref="AB24:AE24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7db0f-0571-4a39-82b5-ef9d3b976d8b" xsi:nil="true"/>
    <lcf76f155ced4ddcb4097134ff3c332f xmlns="8ead7c69-b4f0-4cd3-9840-ee77fa22561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6E73673EF8D3459421D9C22ABCFF22" ma:contentTypeVersion="11" ma:contentTypeDescription="Skapa ett nytt dokument." ma:contentTypeScope="" ma:versionID="af088f1efb6393be9d42baa27680c0a4">
  <xsd:schema xmlns:xsd="http://www.w3.org/2001/XMLSchema" xmlns:xs="http://www.w3.org/2001/XMLSchema" xmlns:p="http://schemas.microsoft.com/office/2006/metadata/properties" xmlns:ns2="8ead7c69-b4f0-4cd3-9840-ee77fa225619" xmlns:ns3="01c7db0f-0571-4a39-82b5-ef9d3b976d8b" targetNamespace="http://schemas.microsoft.com/office/2006/metadata/properties" ma:root="true" ma:fieldsID="3c2ddadabacc9be50aefe3841d4e1b08" ns2:_="" ns3:_="">
    <xsd:import namespace="8ead7c69-b4f0-4cd3-9840-ee77fa225619"/>
    <xsd:import namespace="01c7db0f-0571-4a39-82b5-ef9d3b976d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ad7c69-b4f0-4cd3-9840-ee77fa2256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b7d5c9cd-1d9d-4498-a792-f3e3b2446e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7db0f-0571-4a39-82b5-ef9d3b976d8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ec44e0-9c25-469c-b804-d93f76374987}" ma:internalName="TaxCatchAll" ma:showField="CatchAllData" ma:web="01c7db0f-0571-4a39-82b5-ef9d3b976d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13EE25-1ABF-4E8B-BB1C-8BCDDC8A00A8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8ead7c69-b4f0-4cd3-9840-ee77fa225619"/>
    <ds:schemaRef ds:uri="http://schemas.openxmlformats.org/package/2006/metadata/core-properties"/>
    <ds:schemaRef ds:uri="01c7db0f-0571-4a39-82b5-ef9d3b976d8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E81848-4629-4839-B4B2-0678E5939C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389D58-961F-4CAB-9B8D-91B6AEC3A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ad7c69-b4f0-4cd3-9840-ee77fa225619"/>
    <ds:schemaRef ds:uri="01c7db0f-0571-4a39-82b5-ef9d3b976d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19</vt:i4>
      </vt:variant>
      <vt:variant>
        <vt:lpstr>Namngivna områden</vt:lpstr>
      </vt:variant>
      <vt:variant>
        <vt:i4>3</vt:i4>
      </vt:variant>
    </vt:vector>
  </HeadingPairs>
  <TitlesOfParts>
    <vt:vector size="22" baseType="lpstr">
      <vt:lpstr>Info om det här dokumentet</vt:lpstr>
      <vt:lpstr>Så här gör du</vt:lpstr>
      <vt:lpstr>Värmland</vt:lpstr>
      <vt:lpstr>Arvika</vt:lpstr>
      <vt:lpstr>Eda</vt:lpstr>
      <vt:lpstr>Filipstad</vt:lpstr>
      <vt:lpstr>Forshaga</vt:lpstr>
      <vt:lpstr>Grums</vt:lpstr>
      <vt:lpstr>Hagfors</vt:lpstr>
      <vt:lpstr>Hammarö</vt:lpstr>
      <vt:lpstr>Kil</vt:lpstr>
      <vt:lpstr>Karlstad</vt:lpstr>
      <vt:lpstr>Kristinehamn</vt:lpstr>
      <vt:lpstr>Munkfors</vt:lpstr>
      <vt:lpstr>Storfors</vt:lpstr>
      <vt:lpstr>Sunne</vt:lpstr>
      <vt:lpstr>Säffle</vt:lpstr>
      <vt:lpstr>Torsby</vt:lpstr>
      <vt:lpstr>Årjäng</vt:lpstr>
      <vt:lpstr>Forshaga!Utskriftsområde</vt:lpstr>
      <vt:lpstr>'Så här gör du'!Utskriftsområde</vt:lpstr>
      <vt:lpstr>Årjäng!Utskriftsområde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Sillén</dc:creator>
  <cp:keywords/>
  <dc:description/>
  <cp:lastModifiedBy>Michael Sillén</cp:lastModifiedBy>
  <cp:revision/>
  <cp:lastPrinted>2025-01-27T16:36:31Z</cp:lastPrinted>
  <dcterms:created xsi:type="dcterms:W3CDTF">2024-12-04T12:08:01Z</dcterms:created>
  <dcterms:modified xsi:type="dcterms:W3CDTF">2025-04-25T13:19:39Z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0x010100996E73673EF8D3459421D9C22ABCFF22</vt:lpwstr>
  </property>
  <property fmtid="{D5CDD505-2E9C-101B-9397-08002B2CF9AE}" pid="3" name="MediaServiceImageTags">
    <vt:lpwstr/>
  </property>
</Properties>
</file>